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sosa.SUSALUD\Documents\DATA\DATA INVESTIGACION Y DESARROLLO\_A_SETIPRES\A_ WEB SETI IPRESS\"/>
    </mc:Choice>
  </mc:AlternateContent>
  <bookViews>
    <workbookView xWindow="0" yWindow="0" windowWidth="24000" windowHeight="9735"/>
  </bookViews>
  <sheets>
    <sheet name="DataCExterna" sheetId="1" r:id="rId1"/>
    <sheet name="Tabla B1" sheetId="9" r:id="rId2"/>
    <sheet name="TabB2" sheetId="3" r:id="rId3"/>
    <sheet name="DataEmergencia" sheetId="5" r:id="rId4"/>
    <sheet name="TabC1" sheetId="6" r:id="rId5"/>
    <sheet name="TabC2" sheetId="7" r:id="rId6"/>
    <sheet name="edades" sheetId="10" r:id="rId7"/>
  </sheets>
  <definedNames>
    <definedName name="_xlnm._FilterDatabase" localSheetId="0" hidden="1">DataCExterna!$A$1:$X$783</definedName>
    <definedName name="_xlnm._FilterDatabase" localSheetId="3" hidden="1">DataEmergencia!$A$1:$U$545</definedName>
    <definedName name="data_cext" localSheetId="3">DataEmergencia!$B$2:$L$545</definedName>
    <definedName name="data_cext">DataCExterna!$B$2:$N$783</definedName>
    <definedName name="DATA01" localSheetId="3">DataEmergencia!$B$1:$L$545</definedName>
    <definedName name="DATA01">DataCExterna!$B$1:$N$783</definedName>
    <definedName name="UNO" localSheetId="3">DataEmergencia!$A$2:$L$545</definedName>
    <definedName name="UNO">DataCExterna!$A$2:$N$783</definedName>
  </definedNames>
  <calcPr calcId="152511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R3" i="5" l="1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493" i="5"/>
  <c r="R494" i="5"/>
  <c r="R495" i="5"/>
  <c r="R496" i="5"/>
  <c r="R497" i="5"/>
  <c r="R498" i="5"/>
  <c r="R499" i="5"/>
  <c r="R500" i="5"/>
  <c r="R501" i="5"/>
  <c r="R502" i="5"/>
  <c r="R503" i="5"/>
  <c r="R504" i="5"/>
  <c r="R505" i="5"/>
  <c r="R506" i="5"/>
  <c r="R507" i="5"/>
  <c r="R508" i="5"/>
  <c r="R509" i="5"/>
  <c r="R510" i="5"/>
  <c r="R511" i="5"/>
  <c r="R512" i="5"/>
  <c r="R513" i="5"/>
  <c r="R514" i="5"/>
  <c r="R515" i="5"/>
  <c r="R516" i="5"/>
  <c r="R517" i="5"/>
  <c r="R518" i="5"/>
  <c r="R519" i="5"/>
  <c r="R520" i="5"/>
  <c r="R521" i="5"/>
  <c r="R522" i="5"/>
  <c r="R523" i="5"/>
  <c r="R524" i="5"/>
  <c r="R525" i="5"/>
  <c r="R526" i="5"/>
  <c r="R527" i="5"/>
  <c r="R528" i="5"/>
  <c r="R529" i="5"/>
  <c r="R530" i="5"/>
  <c r="R531" i="5"/>
  <c r="R532" i="5"/>
  <c r="R533" i="5"/>
  <c r="R534" i="5"/>
  <c r="R535" i="5"/>
  <c r="R536" i="5"/>
  <c r="R537" i="5"/>
  <c r="R538" i="5"/>
  <c r="R539" i="5"/>
  <c r="R540" i="5"/>
  <c r="R541" i="5"/>
  <c r="R542" i="5"/>
  <c r="R543" i="5"/>
  <c r="R544" i="5"/>
  <c r="R545" i="5"/>
  <c r="R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2" i="5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7" i="7"/>
  <c r="P35" i="6" l="1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U34" i="9"/>
  <c r="N34" i="9"/>
  <c r="M34" i="9"/>
  <c r="U33" i="9"/>
  <c r="N33" i="9"/>
  <c r="M33" i="9"/>
  <c r="U32" i="9"/>
  <c r="N32" i="9"/>
  <c r="M32" i="9"/>
  <c r="U31" i="9"/>
  <c r="N31" i="9"/>
  <c r="M31" i="9"/>
  <c r="U30" i="9"/>
  <c r="N30" i="9"/>
  <c r="M30" i="9"/>
  <c r="U29" i="9"/>
  <c r="N29" i="9"/>
  <c r="M29" i="9"/>
  <c r="U28" i="9"/>
  <c r="N28" i="9"/>
  <c r="M28" i="9"/>
  <c r="U27" i="9"/>
  <c r="N27" i="9"/>
  <c r="M27" i="9"/>
  <c r="U26" i="9"/>
  <c r="N26" i="9"/>
  <c r="M26" i="9"/>
  <c r="U25" i="9"/>
  <c r="N25" i="9"/>
  <c r="M25" i="9"/>
  <c r="U24" i="9"/>
  <c r="N24" i="9"/>
  <c r="M24" i="9"/>
  <c r="U23" i="9"/>
  <c r="N23" i="9"/>
  <c r="M23" i="9"/>
  <c r="U22" i="9"/>
  <c r="N22" i="9"/>
  <c r="M22" i="9"/>
  <c r="U21" i="9"/>
  <c r="N21" i="9"/>
  <c r="M21" i="9"/>
  <c r="U20" i="9"/>
  <c r="N20" i="9"/>
  <c r="M20" i="9"/>
  <c r="U19" i="9"/>
  <c r="N19" i="9"/>
  <c r="M19" i="9"/>
  <c r="U18" i="9"/>
  <c r="N18" i="9"/>
  <c r="M18" i="9"/>
  <c r="U17" i="9"/>
  <c r="N17" i="9"/>
  <c r="M17" i="9"/>
  <c r="U16" i="9"/>
  <c r="N16" i="9"/>
  <c r="M16" i="9"/>
  <c r="U15" i="9"/>
  <c r="N15" i="9"/>
  <c r="M15" i="9"/>
  <c r="U14" i="9"/>
  <c r="N14" i="9"/>
  <c r="M14" i="9"/>
  <c r="U13" i="9"/>
  <c r="N13" i="9"/>
  <c r="M13" i="9"/>
  <c r="U12" i="9"/>
  <c r="N12" i="9"/>
  <c r="M12" i="9"/>
  <c r="U11" i="9"/>
  <c r="N11" i="9"/>
  <c r="M11" i="9"/>
  <c r="U10" i="9"/>
  <c r="N10" i="9"/>
  <c r="M10" i="9"/>
  <c r="U9" i="9"/>
  <c r="N9" i="9"/>
  <c r="M9" i="9"/>
  <c r="U8" i="9"/>
  <c r="N8" i="9"/>
  <c r="M8" i="9"/>
  <c r="U7" i="9"/>
  <c r="N7" i="9"/>
  <c r="M7" i="9"/>
  <c r="U6" i="9"/>
  <c r="N6" i="9"/>
  <c r="M6" i="9"/>
  <c r="U5" i="9"/>
  <c r="N5" i="9"/>
  <c r="M5" i="9"/>
  <c r="V783" i="1"/>
  <c r="T783" i="1"/>
  <c r="S783" i="1"/>
  <c r="R783" i="1"/>
  <c r="Q783" i="1"/>
  <c r="P783" i="1"/>
  <c r="O783" i="1"/>
  <c r="A783" i="1"/>
  <c r="V782" i="1"/>
  <c r="T782" i="1"/>
  <c r="S782" i="1"/>
  <c r="R782" i="1"/>
  <c r="Q782" i="1"/>
  <c r="P782" i="1"/>
  <c r="O782" i="1"/>
  <c r="A782" i="1"/>
  <c r="V781" i="1"/>
  <c r="T781" i="1"/>
  <c r="S781" i="1"/>
  <c r="R781" i="1"/>
  <c r="Q781" i="1"/>
  <c r="P781" i="1"/>
  <c r="O781" i="1"/>
  <c r="A781" i="1"/>
  <c r="V780" i="1"/>
  <c r="T780" i="1"/>
  <c r="S780" i="1"/>
  <c r="R780" i="1"/>
  <c r="Q780" i="1"/>
  <c r="P780" i="1"/>
  <c r="O780" i="1"/>
  <c r="A780" i="1"/>
  <c r="V779" i="1"/>
  <c r="T779" i="1"/>
  <c r="S779" i="1"/>
  <c r="R779" i="1"/>
  <c r="Q779" i="1"/>
  <c r="P779" i="1"/>
  <c r="O779" i="1"/>
  <c r="A779" i="1"/>
  <c r="V778" i="1"/>
  <c r="T778" i="1"/>
  <c r="S778" i="1"/>
  <c r="R778" i="1"/>
  <c r="Q778" i="1"/>
  <c r="P778" i="1"/>
  <c r="O778" i="1"/>
  <c r="A778" i="1"/>
  <c r="V777" i="1"/>
  <c r="T777" i="1"/>
  <c r="S777" i="1"/>
  <c r="R777" i="1"/>
  <c r="Q777" i="1"/>
  <c r="P777" i="1"/>
  <c r="O777" i="1"/>
  <c r="A777" i="1"/>
  <c r="V776" i="1"/>
  <c r="T776" i="1"/>
  <c r="S776" i="1"/>
  <c r="R776" i="1"/>
  <c r="Q776" i="1"/>
  <c r="P776" i="1"/>
  <c r="O776" i="1"/>
  <c r="A776" i="1"/>
  <c r="V775" i="1"/>
  <c r="T775" i="1"/>
  <c r="S775" i="1"/>
  <c r="R775" i="1"/>
  <c r="Q775" i="1"/>
  <c r="P775" i="1"/>
  <c r="O775" i="1"/>
  <c r="A775" i="1"/>
  <c r="V774" i="1"/>
  <c r="T774" i="1"/>
  <c r="S774" i="1"/>
  <c r="R774" i="1"/>
  <c r="Q774" i="1"/>
  <c r="P774" i="1"/>
  <c r="O774" i="1"/>
  <c r="A774" i="1"/>
  <c r="V773" i="1"/>
  <c r="T773" i="1"/>
  <c r="S773" i="1"/>
  <c r="R773" i="1"/>
  <c r="Q773" i="1"/>
  <c r="P773" i="1"/>
  <c r="O773" i="1"/>
  <c r="A773" i="1"/>
  <c r="V772" i="1"/>
  <c r="T772" i="1"/>
  <c r="S772" i="1"/>
  <c r="R772" i="1"/>
  <c r="Q772" i="1"/>
  <c r="P772" i="1"/>
  <c r="O772" i="1"/>
  <c r="A772" i="1"/>
  <c r="V771" i="1"/>
  <c r="T771" i="1"/>
  <c r="S771" i="1"/>
  <c r="R771" i="1"/>
  <c r="Q771" i="1"/>
  <c r="P771" i="1"/>
  <c r="O771" i="1"/>
  <c r="A771" i="1"/>
  <c r="V770" i="1"/>
  <c r="T770" i="1"/>
  <c r="S770" i="1"/>
  <c r="R770" i="1"/>
  <c r="Q770" i="1"/>
  <c r="P770" i="1"/>
  <c r="O770" i="1"/>
  <c r="A770" i="1"/>
  <c r="V769" i="1"/>
  <c r="T769" i="1"/>
  <c r="S769" i="1"/>
  <c r="R769" i="1"/>
  <c r="Q769" i="1"/>
  <c r="P769" i="1"/>
  <c r="O769" i="1"/>
  <c r="A769" i="1"/>
  <c r="V768" i="1"/>
  <c r="T768" i="1"/>
  <c r="S768" i="1"/>
  <c r="R768" i="1"/>
  <c r="Q768" i="1"/>
  <c r="P768" i="1"/>
  <c r="O768" i="1"/>
  <c r="A768" i="1"/>
  <c r="V767" i="1"/>
  <c r="T767" i="1"/>
  <c r="S767" i="1"/>
  <c r="R767" i="1"/>
  <c r="Q767" i="1"/>
  <c r="P767" i="1"/>
  <c r="O767" i="1"/>
  <c r="A767" i="1"/>
  <c r="V766" i="1"/>
  <c r="T766" i="1"/>
  <c r="S766" i="1"/>
  <c r="R766" i="1"/>
  <c r="Q766" i="1"/>
  <c r="P766" i="1"/>
  <c r="O766" i="1"/>
  <c r="A766" i="1"/>
  <c r="V765" i="1"/>
  <c r="T765" i="1"/>
  <c r="S765" i="1"/>
  <c r="R765" i="1"/>
  <c r="Q765" i="1"/>
  <c r="P765" i="1"/>
  <c r="O765" i="1"/>
  <c r="A765" i="1"/>
  <c r="V764" i="1"/>
  <c r="T764" i="1"/>
  <c r="S764" i="1"/>
  <c r="R764" i="1"/>
  <c r="Q764" i="1"/>
  <c r="P764" i="1"/>
  <c r="O764" i="1"/>
  <c r="A764" i="1"/>
  <c r="V763" i="1"/>
  <c r="T763" i="1"/>
  <c r="S763" i="1"/>
  <c r="R763" i="1"/>
  <c r="Q763" i="1"/>
  <c r="P763" i="1"/>
  <c r="O763" i="1"/>
  <c r="A763" i="1"/>
  <c r="V762" i="1"/>
  <c r="T762" i="1"/>
  <c r="S762" i="1"/>
  <c r="R762" i="1"/>
  <c r="Q762" i="1"/>
  <c r="P762" i="1"/>
  <c r="O762" i="1"/>
  <c r="A762" i="1"/>
  <c r="V761" i="1"/>
  <c r="T761" i="1"/>
  <c r="S761" i="1"/>
  <c r="R761" i="1"/>
  <c r="Q761" i="1"/>
  <c r="P761" i="1"/>
  <c r="O761" i="1"/>
  <c r="A761" i="1"/>
  <c r="V760" i="1"/>
  <c r="T760" i="1"/>
  <c r="S760" i="1"/>
  <c r="R760" i="1"/>
  <c r="Q760" i="1"/>
  <c r="P760" i="1"/>
  <c r="O760" i="1"/>
  <c r="A760" i="1"/>
  <c r="V759" i="1"/>
  <c r="T759" i="1"/>
  <c r="S759" i="1"/>
  <c r="R759" i="1"/>
  <c r="Q759" i="1"/>
  <c r="P759" i="1"/>
  <c r="O759" i="1"/>
  <c r="A759" i="1"/>
  <c r="V758" i="1"/>
  <c r="T758" i="1"/>
  <c r="S758" i="1"/>
  <c r="R758" i="1"/>
  <c r="Q758" i="1"/>
  <c r="P758" i="1"/>
  <c r="O758" i="1"/>
  <c r="A758" i="1"/>
  <c r="V757" i="1"/>
  <c r="T757" i="1"/>
  <c r="S757" i="1"/>
  <c r="R757" i="1"/>
  <c r="Q757" i="1"/>
  <c r="P757" i="1"/>
  <c r="O757" i="1"/>
  <c r="A757" i="1"/>
  <c r="V756" i="1"/>
  <c r="T756" i="1"/>
  <c r="S756" i="1"/>
  <c r="R756" i="1"/>
  <c r="Q756" i="1"/>
  <c r="P756" i="1"/>
  <c r="O756" i="1"/>
  <c r="A756" i="1"/>
  <c r="V755" i="1"/>
  <c r="T755" i="1"/>
  <c r="S755" i="1"/>
  <c r="R755" i="1"/>
  <c r="Q755" i="1"/>
  <c r="P755" i="1"/>
  <c r="O755" i="1"/>
  <c r="A755" i="1"/>
  <c r="V754" i="1"/>
  <c r="T754" i="1"/>
  <c r="S754" i="1"/>
  <c r="R754" i="1"/>
  <c r="Q754" i="1"/>
  <c r="P754" i="1"/>
  <c r="O754" i="1"/>
  <c r="A754" i="1"/>
  <c r="V753" i="1"/>
  <c r="T753" i="1"/>
  <c r="S753" i="1"/>
  <c r="R753" i="1"/>
  <c r="Q753" i="1"/>
  <c r="P753" i="1"/>
  <c r="O753" i="1"/>
  <c r="A753" i="1"/>
  <c r="V752" i="1"/>
  <c r="T752" i="1"/>
  <c r="S752" i="1"/>
  <c r="R752" i="1"/>
  <c r="Q752" i="1"/>
  <c r="P752" i="1"/>
  <c r="O752" i="1"/>
  <c r="A752" i="1"/>
  <c r="V751" i="1"/>
  <c r="T751" i="1"/>
  <c r="S751" i="1"/>
  <c r="R751" i="1"/>
  <c r="Q751" i="1"/>
  <c r="P751" i="1"/>
  <c r="O751" i="1"/>
  <c r="A751" i="1"/>
  <c r="V750" i="1"/>
  <c r="T750" i="1"/>
  <c r="S750" i="1"/>
  <c r="R750" i="1"/>
  <c r="Q750" i="1"/>
  <c r="P750" i="1"/>
  <c r="O750" i="1"/>
  <c r="A750" i="1"/>
  <c r="V749" i="1"/>
  <c r="T749" i="1"/>
  <c r="S749" i="1"/>
  <c r="R749" i="1"/>
  <c r="Q749" i="1"/>
  <c r="P749" i="1"/>
  <c r="O749" i="1"/>
  <c r="A749" i="1"/>
  <c r="V748" i="1"/>
  <c r="T748" i="1"/>
  <c r="S748" i="1"/>
  <c r="R748" i="1"/>
  <c r="Q748" i="1"/>
  <c r="P748" i="1"/>
  <c r="O748" i="1"/>
  <c r="A748" i="1"/>
  <c r="V747" i="1"/>
  <c r="T747" i="1"/>
  <c r="S747" i="1"/>
  <c r="R747" i="1"/>
  <c r="Q747" i="1"/>
  <c r="P747" i="1"/>
  <c r="O747" i="1"/>
  <c r="A747" i="1"/>
  <c r="V746" i="1"/>
  <c r="T746" i="1"/>
  <c r="S746" i="1"/>
  <c r="R746" i="1"/>
  <c r="Q746" i="1"/>
  <c r="P746" i="1"/>
  <c r="O746" i="1"/>
  <c r="A746" i="1"/>
  <c r="V745" i="1"/>
  <c r="T745" i="1"/>
  <c r="S745" i="1"/>
  <c r="R745" i="1"/>
  <c r="Q745" i="1"/>
  <c r="P745" i="1"/>
  <c r="O745" i="1"/>
  <c r="A745" i="1"/>
  <c r="V744" i="1"/>
  <c r="T744" i="1"/>
  <c r="S744" i="1"/>
  <c r="R744" i="1"/>
  <c r="Q744" i="1"/>
  <c r="P744" i="1"/>
  <c r="O744" i="1"/>
  <c r="A744" i="1"/>
  <c r="V743" i="1"/>
  <c r="T743" i="1"/>
  <c r="S743" i="1"/>
  <c r="R743" i="1"/>
  <c r="Q743" i="1"/>
  <c r="P743" i="1"/>
  <c r="O743" i="1"/>
  <c r="A743" i="1"/>
  <c r="V742" i="1"/>
  <c r="T742" i="1"/>
  <c r="S742" i="1"/>
  <c r="R742" i="1"/>
  <c r="Q742" i="1"/>
  <c r="P742" i="1"/>
  <c r="O742" i="1"/>
  <c r="A742" i="1"/>
  <c r="V741" i="1"/>
  <c r="T741" i="1"/>
  <c r="S741" i="1"/>
  <c r="R741" i="1"/>
  <c r="Q741" i="1"/>
  <c r="P741" i="1"/>
  <c r="O741" i="1"/>
  <c r="A741" i="1"/>
  <c r="V740" i="1"/>
  <c r="T740" i="1"/>
  <c r="S740" i="1"/>
  <c r="R740" i="1"/>
  <c r="Q740" i="1"/>
  <c r="P740" i="1"/>
  <c r="O740" i="1"/>
  <c r="A740" i="1"/>
  <c r="V739" i="1"/>
  <c r="T739" i="1"/>
  <c r="S739" i="1"/>
  <c r="R739" i="1"/>
  <c r="Q739" i="1"/>
  <c r="P739" i="1"/>
  <c r="O739" i="1"/>
  <c r="A739" i="1"/>
  <c r="V738" i="1"/>
  <c r="T738" i="1"/>
  <c r="S738" i="1"/>
  <c r="R738" i="1"/>
  <c r="Q738" i="1"/>
  <c r="P738" i="1"/>
  <c r="O738" i="1"/>
  <c r="A738" i="1"/>
  <c r="V737" i="1"/>
  <c r="T737" i="1"/>
  <c r="S737" i="1"/>
  <c r="R737" i="1"/>
  <c r="Q737" i="1"/>
  <c r="P737" i="1"/>
  <c r="O737" i="1"/>
  <c r="A737" i="1"/>
  <c r="V736" i="1"/>
  <c r="T736" i="1"/>
  <c r="S736" i="1"/>
  <c r="R736" i="1"/>
  <c r="Q736" i="1"/>
  <c r="P736" i="1"/>
  <c r="O736" i="1"/>
  <c r="A736" i="1"/>
  <c r="V735" i="1"/>
  <c r="T735" i="1"/>
  <c r="S735" i="1"/>
  <c r="R735" i="1"/>
  <c r="Q735" i="1"/>
  <c r="P735" i="1"/>
  <c r="O735" i="1"/>
  <c r="A735" i="1"/>
  <c r="V734" i="1"/>
  <c r="T734" i="1"/>
  <c r="S734" i="1"/>
  <c r="R734" i="1"/>
  <c r="Q734" i="1"/>
  <c r="P734" i="1"/>
  <c r="O734" i="1"/>
  <c r="A734" i="1"/>
  <c r="V733" i="1"/>
  <c r="T733" i="1"/>
  <c r="S733" i="1"/>
  <c r="R733" i="1"/>
  <c r="Q733" i="1"/>
  <c r="P733" i="1"/>
  <c r="O733" i="1"/>
  <c r="A733" i="1"/>
  <c r="V732" i="1"/>
  <c r="T732" i="1"/>
  <c r="S732" i="1"/>
  <c r="R732" i="1"/>
  <c r="Q732" i="1"/>
  <c r="P732" i="1"/>
  <c r="O732" i="1"/>
  <c r="A732" i="1"/>
  <c r="V731" i="1"/>
  <c r="T731" i="1"/>
  <c r="S731" i="1"/>
  <c r="R731" i="1"/>
  <c r="Q731" i="1"/>
  <c r="P731" i="1"/>
  <c r="O731" i="1"/>
  <c r="A731" i="1"/>
  <c r="V730" i="1"/>
  <c r="T730" i="1"/>
  <c r="S730" i="1"/>
  <c r="R730" i="1"/>
  <c r="Q730" i="1"/>
  <c r="P730" i="1"/>
  <c r="O730" i="1"/>
  <c r="A730" i="1"/>
  <c r="V729" i="1"/>
  <c r="T729" i="1"/>
  <c r="S729" i="1"/>
  <c r="R729" i="1"/>
  <c r="Q729" i="1"/>
  <c r="P729" i="1"/>
  <c r="O729" i="1"/>
  <c r="A729" i="1"/>
  <c r="V728" i="1"/>
  <c r="T728" i="1"/>
  <c r="S728" i="1"/>
  <c r="R728" i="1"/>
  <c r="Q728" i="1"/>
  <c r="P728" i="1"/>
  <c r="O728" i="1"/>
  <c r="A728" i="1"/>
  <c r="V727" i="1"/>
  <c r="T727" i="1"/>
  <c r="S727" i="1"/>
  <c r="R727" i="1"/>
  <c r="Q727" i="1"/>
  <c r="P727" i="1"/>
  <c r="O727" i="1"/>
  <c r="A727" i="1"/>
  <c r="V726" i="1"/>
  <c r="T726" i="1"/>
  <c r="S726" i="1"/>
  <c r="R726" i="1"/>
  <c r="Q726" i="1"/>
  <c r="P726" i="1"/>
  <c r="O726" i="1"/>
  <c r="A726" i="1"/>
  <c r="V725" i="1"/>
  <c r="T725" i="1"/>
  <c r="S725" i="1"/>
  <c r="R725" i="1"/>
  <c r="Q725" i="1"/>
  <c r="P725" i="1"/>
  <c r="O725" i="1"/>
  <c r="A725" i="1"/>
  <c r="V724" i="1"/>
  <c r="T724" i="1"/>
  <c r="S724" i="1"/>
  <c r="R724" i="1"/>
  <c r="Q724" i="1"/>
  <c r="P724" i="1"/>
  <c r="O724" i="1"/>
  <c r="A724" i="1"/>
  <c r="V723" i="1"/>
  <c r="T723" i="1"/>
  <c r="S723" i="1"/>
  <c r="R723" i="1"/>
  <c r="Q723" i="1"/>
  <c r="P723" i="1"/>
  <c r="O723" i="1"/>
  <c r="A723" i="1"/>
  <c r="V722" i="1"/>
  <c r="T722" i="1"/>
  <c r="S722" i="1"/>
  <c r="R722" i="1"/>
  <c r="Q722" i="1"/>
  <c r="P722" i="1"/>
  <c r="O722" i="1"/>
  <c r="A722" i="1"/>
  <c r="V721" i="1"/>
  <c r="T721" i="1"/>
  <c r="S721" i="1"/>
  <c r="R721" i="1"/>
  <c r="Q721" i="1"/>
  <c r="P721" i="1"/>
  <c r="O721" i="1"/>
  <c r="A721" i="1"/>
  <c r="V720" i="1"/>
  <c r="T720" i="1"/>
  <c r="S720" i="1"/>
  <c r="R720" i="1"/>
  <c r="Q720" i="1"/>
  <c r="P720" i="1"/>
  <c r="O720" i="1"/>
  <c r="A720" i="1"/>
  <c r="V719" i="1"/>
  <c r="T719" i="1"/>
  <c r="S719" i="1"/>
  <c r="R719" i="1"/>
  <c r="Q719" i="1"/>
  <c r="P719" i="1"/>
  <c r="O719" i="1"/>
  <c r="A719" i="1"/>
  <c r="V718" i="1"/>
  <c r="T718" i="1"/>
  <c r="S718" i="1"/>
  <c r="R718" i="1"/>
  <c r="Q718" i="1"/>
  <c r="P718" i="1"/>
  <c r="O718" i="1"/>
  <c r="A718" i="1"/>
  <c r="V717" i="1"/>
  <c r="T717" i="1"/>
  <c r="S717" i="1"/>
  <c r="R717" i="1"/>
  <c r="Q717" i="1"/>
  <c r="P717" i="1"/>
  <c r="O717" i="1"/>
  <c r="A717" i="1"/>
  <c r="V716" i="1"/>
  <c r="T716" i="1"/>
  <c r="S716" i="1"/>
  <c r="R716" i="1"/>
  <c r="Q716" i="1"/>
  <c r="P716" i="1"/>
  <c r="O716" i="1"/>
  <c r="A716" i="1"/>
  <c r="V715" i="1"/>
  <c r="T715" i="1"/>
  <c r="S715" i="1"/>
  <c r="R715" i="1"/>
  <c r="Q715" i="1"/>
  <c r="P715" i="1"/>
  <c r="O715" i="1"/>
  <c r="A715" i="1"/>
  <c r="V714" i="1"/>
  <c r="T714" i="1"/>
  <c r="S714" i="1"/>
  <c r="R714" i="1"/>
  <c r="Q714" i="1"/>
  <c r="P714" i="1"/>
  <c r="O714" i="1"/>
  <c r="A714" i="1"/>
  <c r="V713" i="1"/>
  <c r="T713" i="1"/>
  <c r="S713" i="1"/>
  <c r="R713" i="1"/>
  <c r="Q713" i="1"/>
  <c r="P713" i="1"/>
  <c r="O713" i="1"/>
  <c r="A713" i="1"/>
  <c r="V712" i="1"/>
  <c r="T712" i="1"/>
  <c r="S712" i="1"/>
  <c r="R712" i="1"/>
  <c r="Q712" i="1"/>
  <c r="P712" i="1"/>
  <c r="O712" i="1"/>
  <c r="A712" i="1"/>
  <c r="V711" i="1"/>
  <c r="T711" i="1"/>
  <c r="S711" i="1"/>
  <c r="R711" i="1"/>
  <c r="Q711" i="1"/>
  <c r="P711" i="1"/>
  <c r="O711" i="1"/>
  <c r="A711" i="1"/>
  <c r="V710" i="1"/>
  <c r="T710" i="1"/>
  <c r="S710" i="1"/>
  <c r="R710" i="1"/>
  <c r="Q710" i="1"/>
  <c r="P710" i="1"/>
  <c r="O710" i="1"/>
  <c r="A710" i="1"/>
  <c r="V709" i="1"/>
  <c r="T709" i="1"/>
  <c r="S709" i="1"/>
  <c r="R709" i="1"/>
  <c r="Q709" i="1"/>
  <c r="P709" i="1"/>
  <c r="O709" i="1"/>
  <c r="A709" i="1"/>
  <c r="V708" i="1"/>
  <c r="T708" i="1"/>
  <c r="S708" i="1"/>
  <c r="R708" i="1"/>
  <c r="Q708" i="1"/>
  <c r="P708" i="1"/>
  <c r="O708" i="1"/>
  <c r="A708" i="1"/>
  <c r="V707" i="1"/>
  <c r="T707" i="1"/>
  <c r="S707" i="1"/>
  <c r="R707" i="1"/>
  <c r="Q707" i="1"/>
  <c r="P707" i="1"/>
  <c r="O707" i="1"/>
  <c r="A707" i="1"/>
  <c r="V706" i="1"/>
  <c r="T706" i="1"/>
  <c r="S706" i="1"/>
  <c r="R706" i="1"/>
  <c r="Q706" i="1"/>
  <c r="P706" i="1"/>
  <c r="O706" i="1"/>
  <c r="A706" i="1"/>
  <c r="V705" i="1"/>
  <c r="T705" i="1"/>
  <c r="S705" i="1"/>
  <c r="R705" i="1"/>
  <c r="Q705" i="1"/>
  <c r="P705" i="1"/>
  <c r="O705" i="1"/>
  <c r="A705" i="1"/>
  <c r="V704" i="1"/>
  <c r="T704" i="1"/>
  <c r="S704" i="1"/>
  <c r="R704" i="1"/>
  <c r="Q704" i="1"/>
  <c r="P704" i="1"/>
  <c r="O704" i="1"/>
  <c r="A704" i="1"/>
  <c r="V703" i="1"/>
  <c r="T703" i="1"/>
  <c r="S703" i="1"/>
  <c r="R703" i="1"/>
  <c r="Q703" i="1"/>
  <c r="P703" i="1"/>
  <c r="O703" i="1"/>
  <c r="A703" i="1"/>
  <c r="V702" i="1"/>
  <c r="T702" i="1"/>
  <c r="S702" i="1"/>
  <c r="R702" i="1"/>
  <c r="Q702" i="1"/>
  <c r="P702" i="1"/>
  <c r="O702" i="1"/>
  <c r="A702" i="1"/>
  <c r="V701" i="1"/>
  <c r="T701" i="1"/>
  <c r="S701" i="1"/>
  <c r="R701" i="1"/>
  <c r="Q701" i="1"/>
  <c r="P701" i="1"/>
  <c r="O701" i="1"/>
  <c r="A701" i="1"/>
  <c r="V700" i="1"/>
  <c r="T700" i="1"/>
  <c r="S700" i="1"/>
  <c r="R700" i="1"/>
  <c r="Q700" i="1"/>
  <c r="P700" i="1"/>
  <c r="O700" i="1"/>
  <c r="A700" i="1"/>
  <c r="V699" i="1"/>
  <c r="T699" i="1"/>
  <c r="S699" i="1"/>
  <c r="R699" i="1"/>
  <c r="Q699" i="1"/>
  <c r="P699" i="1"/>
  <c r="O699" i="1"/>
  <c r="A699" i="1"/>
  <c r="V698" i="1"/>
  <c r="T698" i="1"/>
  <c r="S698" i="1"/>
  <c r="R698" i="1"/>
  <c r="Q698" i="1"/>
  <c r="P698" i="1"/>
  <c r="O698" i="1"/>
  <c r="A698" i="1"/>
  <c r="V697" i="1"/>
  <c r="T697" i="1"/>
  <c r="S697" i="1"/>
  <c r="R697" i="1"/>
  <c r="Q697" i="1"/>
  <c r="P697" i="1"/>
  <c r="O697" i="1"/>
  <c r="A697" i="1"/>
  <c r="V696" i="1"/>
  <c r="T696" i="1"/>
  <c r="S696" i="1"/>
  <c r="R696" i="1"/>
  <c r="Q696" i="1"/>
  <c r="P696" i="1"/>
  <c r="O696" i="1"/>
  <c r="A696" i="1"/>
  <c r="V695" i="1"/>
  <c r="T695" i="1"/>
  <c r="S695" i="1"/>
  <c r="R695" i="1"/>
  <c r="Q695" i="1"/>
  <c r="P695" i="1"/>
  <c r="O695" i="1"/>
  <c r="A695" i="1"/>
  <c r="V694" i="1"/>
  <c r="T694" i="1"/>
  <c r="S694" i="1"/>
  <c r="R694" i="1"/>
  <c r="Q694" i="1"/>
  <c r="P694" i="1"/>
  <c r="O694" i="1"/>
  <c r="A694" i="1"/>
  <c r="V693" i="1"/>
  <c r="T693" i="1"/>
  <c r="S693" i="1"/>
  <c r="R693" i="1"/>
  <c r="Q693" i="1"/>
  <c r="P693" i="1"/>
  <c r="O693" i="1"/>
  <c r="A693" i="1"/>
  <c r="V692" i="1"/>
  <c r="T692" i="1"/>
  <c r="S692" i="1"/>
  <c r="R692" i="1"/>
  <c r="Q692" i="1"/>
  <c r="P692" i="1"/>
  <c r="O692" i="1"/>
  <c r="A692" i="1"/>
  <c r="V691" i="1"/>
  <c r="T691" i="1"/>
  <c r="S691" i="1"/>
  <c r="R691" i="1"/>
  <c r="Q691" i="1"/>
  <c r="P691" i="1"/>
  <c r="O691" i="1"/>
  <c r="A691" i="1"/>
  <c r="V690" i="1"/>
  <c r="T690" i="1"/>
  <c r="S690" i="1"/>
  <c r="R690" i="1"/>
  <c r="Q690" i="1"/>
  <c r="P690" i="1"/>
  <c r="O690" i="1"/>
  <c r="A690" i="1"/>
  <c r="V689" i="1"/>
  <c r="T689" i="1"/>
  <c r="S689" i="1"/>
  <c r="R689" i="1"/>
  <c r="Q689" i="1"/>
  <c r="P689" i="1"/>
  <c r="O689" i="1"/>
  <c r="A689" i="1"/>
  <c r="V688" i="1"/>
  <c r="T688" i="1"/>
  <c r="S688" i="1"/>
  <c r="R688" i="1"/>
  <c r="Q688" i="1"/>
  <c r="P688" i="1"/>
  <c r="O688" i="1"/>
  <c r="A688" i="1"/>
  <c r="V687" i="1"/>
  <c r="T687" i="1"/>
  <c r="S687" i="1"/>
  <c r="R687" i="1"/>
  <c r="Q687" i="1"/>
  <c r="P687" i="1"/>
  <c r="O687" i="1"/>
  <c r="A687" i="1"/>
  <c r="V686" i="1"/>
  <c r="T686" i="1"/>
  <c r="S686" i="1"/>
  <c r="R686" i="1"/>
  <c r="Q686" i="1"/>
  <c r="P686" i="1"/>
  <c r="O686" i="1"/>
  <c r="A686" i="1"/>
  <c r="V685" i="1"/>
  <c r="T685" i="1"/>
  <c r="S685" i="1"/>
  <c r="R685" i="1"/>
  <c r="Q685" i="1"/>
  <c r="P685" i="1"/>
  <c r="O685" i="1"/>
  <c r="A685" i="1"/>
  <c r="V684" i="1"/>
  <c r="T684" i="1"/>
  <c r="S684" i="1"/>
  <c r="R684" i="1"/>
  <c r="Q684" i="1"/>
  <c r="P684" i="1"/>
  <c r="O684" i="1"/>
  <c r="A684" i="1"/>
  <c r="V683" i="1"/>
  <c r="T683" i="1"/>
  <c r="S683" i="1"/>
  <c r="R683" i="1"/>
  <c r="Q683" i="1"/>
  <c r="P683" i="1"/>
  <c r="O683" i="1"/>
  <c r="A683" i="1"/>
  <c r="V682" i="1"/>
  <c r="T682" i="1"/>
  <c r="S682" i="1"/>
  <c r="R682" i="1"/>
  <c r="Q682" i="1"/>
  <c r="P682" i="1"/>
  <c r="O682" i="1"/>
  <c r="A682" i="1"/>
  <c r="V681" i="1"/>
  <c r="T681" i="1"/>
  <c r="S681" i="1"/>
  <c r="R681" i="1"/>
  <c r="Q681" i="1"/>
  <c r="P681" i="1"/>
  <c r="O681" i="1"/>
  <c r="A681" i="1"/>
  <c r="V680" i="1"/>
  <c r="T680" i="1"/>
  <c r="S680" i="1"/>
  <c r="R680" i="1"/>
  <c r="Q680" i="1"/>
  <c r="P680" i="1"/>
  <c r="O680" i="1"/>
  <c r="A680" i="1"/>
  <c r="V679" i="1"/>
  <c r="T679" i="1"/>
  <c r="S679" i="1"/>
  <c r="R679" i="1"/>
  <c r="Q679" i="1"/>
  <c r="P679" i="1"/>
  <c r="O679" i="1"/>
  <c r="A679" i="1"/>
  <c r="V678" i="1"/>
  <c r="T678" i="1"/>
  <c r="S678" i="1"/>
  <c r="R678" i="1"/>
  <c r="Q678" i="1"/>
  <c r="P678" i="1"/>
  <c r="O678" i="1"/>
  <c r="A678" i="1"/>
  <c r="V677" i="1"/>
  <c r="T677" i="1"/>
  <c r="S677" i="1"/>
  <c r="R677" i="1"/>
  <c r="Q677" i="1"/>
  <c r="P677" i="1"/>
  <c r="O677" i="1"/>
  <c r="A677" i="1"/>
  <c r="V676" i="1"/>
  <c r="T676" i="1"/>
  <c r="S676" i="1"/>
  <c r="R676" i="1"/>
  <c r="Q676" i="1"/>
  <c r="P676" i="1"/>
  <c r="O676" i="1"/>
  <c r="A676" i="1"/>
  <c r="V675" i="1"/>
  <c r="T675" i="1"/>
  <c r="S675" i="1"/>
  <c r="R675" i="1"/>
  <c r="Q675" i="1"/>
  <c r="P675" i="1"/>
  <c r="O675" i="1"/>
  <c r="A675" i="1"/>
  <c r="V674" i="1"/>
  <c r="T674" i="1"/>
  <c r="S674" i="1"/>
  <c r="R674" i="1"/>
  <c r="Q674" i="1"/>
  <c r="P674" i="1"/>
  <c r="O674" i="1"/>
  <c r="A674" i="1"/>
  <c r="V673" i="1"/>
  <c r="T673" i="1"/>
  <c r="S673" i="1"/>
  <c r="R673" i="1"/>
  <c r="Q673" i="1"/>
  <c r="P673" i="1"/>
  <c r="O673" i="1"/>
  <c r="A673" i="1"/>
  <c r="V672" i="1"/>
  <c r="T672" i="1"/>
  <c r="S672" i="1"/>
  <c r="R672" i="1"/>
  <c r="Q672" i="1"/>
  <c r="P672" i="1"/>
  <c r="O672" i="1"/>
  <c r="A672" i="1"/>
  <c r="V671" i="1"/>
  <c r="T671" i="1"/>
  <c r="S671" i="1"/>
  <c r="R671" i="1"/>
  <c r="Q671" i="1"/>
  <c r="P671" i="1"/>
  <c r="O671" i="1"/>
  <c r="A671" i="1"/>
  <c r="V670" i="1"/>
  <c r="T670" i="1"/>
  <c r="S670" i="1"/>
  <c r="R670" i="1"/>
  <c r="Q670" i="1"/>
  <c r="P670" i="1"/>
  <c r="O670" i="1"/>
  <c r="A670" i="1"/>
  <c r="V669" i="1"/>
  <c r="T669" i="1"/>
  <c r="S669" i="1"/>
  <c r="R669" i="1"/>
  <c r="Q669" i="1"/>
  <c r="P669" i="1"/>
  <c r="O669" i="1"/>
  <c r="A669" i="1"/>
  <c r="V668" i="1"/>
  <c r="T668" i="1"/>
  <c r="S668" i="1"/>
  <c r="R668" i="1"/>
  <c r="Q668" i="1"/>
  <c r="P668" i="1"/>
  <c r="O668" i="1"/>
  <c r="A668" i="1"/>
  <c r="V667" i="1"/>
  <c r="T667" i="1"/>
  <c r="S667" i="1"/>
  <c r="R667" i="1"/>
  <c r="Q667" i="1"/>
  <c r="P667" i="1"/>
  <c r="O667" i="1"/>
  <c r="A667" i="1"/>
  <c r="V666" i="1"/>
  <c r="T666" i="1"/>
  <c r="S666" i="1"/>
  <c r="R666" i="1"/>
  <c r="Q666" i="1"/>
  <c r="P666" i="1"/>
  <c r="O666" i="1"/>
  <c r="A666" i="1"/>
  <c r="V665" i="1"/>
  <c r="T665" i="1"/>
  <c r="S665" i="1"/>
  <c r="R665" i="1"/>
  <c r="Q665" i="1"/>
  <c r="P665" i="1"/>
  <c r="O665" i="1"/>
  <c r="A665" i="1"/>
  <c r="V664" i="1"/>
  <c r="T664" i="1"/>
  <c r="S664" i="1"/>
  <c r="R664" i="1"/>
  <c r="Q664" i="1"/>
  <c r="P664" i="1"/>
  <c r="O664" i="1"/>
  <c r="A664" i="1"/>
  <c r="V663" i="1"/>
  <c r="T663" i="1"/>
  <c r="S663" i="1"/>
  <c r="R663" i="1"/>
  <c r="Q663" i="1"/>
  <c r="P663" i="1"/>
  <c r="O663" i="1"/>
  <c r="A663" i="1"/>
  <c r="V662" i="1"/>
  <c r="T662" i="1"/>
  <c r="S662" i="1"/>
  <c r="R662" i="1"/>
  <c r="Q662" i="1"/>
  <c r="P662" i="1"/>
  <c r="O662" i="1"/>
  <c r="A662" i="1"/>
  <c r="V661" i="1"/>
  <c r="T661" i="1"/>
  <c r="S661" i="1"/>
  <c r="R661" i="1"/>
  <c r="Q661" i="1"/>
  <c r="P661" i="1"/>
  <c r="O661" i="1"/>
  <c r="A661" i="1"/>
  <c r="V660" i="1"/>
  <c r="T660" i="1"/>
  <c r="S660" i="1"/>
  <c r="R660" i="1"/>
  <c r="Q660" i="1"/>
  <c r="P660" i="1"/>
  <c r="O660" i="1"/>
  <c r="A660" i="1"/>
  <c r="V659" i="1"/>
  <c r="T659" i="1"/>
  <c r="S659" i="1"/>
  <c r="R659" i="1"/>
  <c r="Q659" i="1"/>
  <c r="P659" i="1"/>
  <c r="O659" i="1"/>
  <c r="A659" i="1"/>
  <c r="V658" i="1"/>
  <c r="T658" i="1"/>
  <c r="S658" i="1"/>
  <c r="R658" i="1"/>
  <c r="Q658" i="1"/>
  <c r="P658" i="1"/>
  <c r="O658" i="1"/>
  <c r="A658" i="1"/>
  <c r="V657" i="1"/>
  <c r="T657" i="1"/>
  <c r="S657" i="1"/>
  <c r="R657" i="1"/>
  <c r="Q657" i="1"/>
  <c r="P657" i="1"/>
  <c r="O657" i="1"/>
  <c r="A657" i="1"/>
  <c r="V656" i="1"/>
  <c r="T656" i="1"/>
  <c r="S656" i="1"/>
  <c r="R656" i="1"/>
  <c r="Q656" i="1"/>
  <c r="P656" i="1"/>
  <c r="O656" i="1"/>
  <c r="A656" i="1"/>
  <c r="V655" i="1"/>
  <c r="T655" i="1"/>
  <c r="S655" i="1"/>
  <c r="R655" i="1"/>
  <c r="Q655" i="1"/>
  <c r="P655" i="1"/>
  <c r="O655" i="1"/>
  <c r="A655" i="1"/>
  <c r="V654" i="1"/>
  <c r="T654" i="1"/>
  <c r="S654" i="1"/>
  <c r="R654" i="1"/>
  <c r="Q654" i="1"/>
  <c r="P654" i="1"/>
  <c r="O654" i="1"/>
  <c r="A654" i="1"/>
  <c r="V653" i="1"/>
  <c r="T653" i="1"/>
  <c r="S653" i="1"/>
  <c r="R653" i="1"/>
  <c r="Q653" i="1"/>
  <c r="P653" i="1"/>
  <c r="O653" i="1"/>
  <c r="A653" i="1"/>
  <c r="V652" i="1"/>
  <c r="T652" i="1"/>
  <c r="S652" i="1"/>
  <c r="R652" i="1"/>
  <c r="Q652" i="1"/>
  <c r="P652" i="1"/>
  <c r="O652" i="1"/>
  <c r="A652" i="1"/>
  <c r="V651" i="1"/>
  <c r="T651" i="1"/>
  <c r="S651" i="1"/>
  <c r="R651" i="1"/>
  <c r="Q651" i="1"/>
  <c r="P651" i="1"/>
  <c r="O651" i="1"/>
  <c r="A651" i="1"/>
  <c r="V650" i="1"/>
  <c r="T650" i="1"/>
  <c r="S650" i="1"/>
  <c r="R650" i="1"/>
  <c r="Q650" i="1"/>
  <c r="P650" i="1"/>
  <c r="O650" i="1"/>
  <c r="A650" i="1"/>
  <c r="V649" i="1"/>
  <c r="T649" i="1"/>
  <c r="S649" i="1"/>
  <c r="R649" i="1"/>
  <c r="Q649" i="1"/>
  <c r="P649" i="1"/>
  <c r="O649" i="1"/>
  <c r="A649" i="1"/>
  <c r="V648" i="1"/>
  <c r="T648" i="1"/>
  <c r="S648" i="1"/>
  <c r="R648" i="1"/>
  <c r="Q648" i="1"/>
  <c r="P648" i="1"/>
  <c r="O648" i="1"/>
  <c r="A648" i="1"/>
  <c r="V647" i="1"/>
  <c r="T647" i="1"/>
  <c r="S647" i="1"/>
  <c r="R647" i="1"/>
  <c r="Q647" i="1"/>
  <c r="P647" i="1"/>
  <c r="O647" i="1"/>
  <c r="A647" i="1"/>
  <c r="V646" i="1"/>
  <c r="T646" i="1"/>
  <c r="S646" i="1"/>
  <c r="R646" i="1"/>
  <c r="Q646" i="1"/>
  <c r="P646" i="1"/>
  <c r="O646" i="1"/>
  <c r="A646" i="1"/>
  <c r="V645" i="1"/>
  <c r="T645" i="1"/>
  <c r="S645" i="1"/>
  <c r="R645" i="1"/>
  <c r="Q645" i="1"/>
  <c r="P645" i="1"/>
  <c r="O645" i="1"/>
  <c r="A645" i="1"/>
  <c r="V644" i="1"/>
  <c r="T644" i="1"/>
  <c r="S644" i="1"/>
  <c r="R644" i="1"/>
  <c r="Q644" i="1"/>
  <c r="P644" i="1"/>
  <c r="O644" i="1"/>
  <c r="A644" i="1"/>
  <c r="V643" i="1"/>
  <c r="T643" i="1"/>
  <c r="S643" i="1"/>
  <c r="R643" i="1"/>
  <c r="Q643" i="1"/>
  <c r="P643" i="1"/>
  <c r="O643" i="1"/>
  <c r="A643" i="1"/>
  <c r="V642" i="1"/>
  <c r="T642" i="1"/>
  <c r="S642" i="1"/>
  <c r="R642" i="1"/>
  <c r="Q642" i="1"/>
  <c r="P642" i="1"/>
  <c r="O642" i="1"/>
  <c r="A642" i="1"/>
  <c r="V641" i="1"/>
  <c r="T641" i="1"/>
  <c r="S641" i="1"/>
  <c r="R641" i="1"/>
  <c r="Q641" i="1"/>
  <c r="P641" i="1"/>
  <c r="O641" i="1"/>
  <c r="A641" i="1"/>
  <c r="V640" i="1"/>
  <c r="T640" i="1"/>
  <c r="S640" i="1"/>
  <c r="R640" i="1"/>
  <c r="Q640" i="1"/>
  <c r="P640" i="1"/>
  <c r="O640" i="1"/>
  <c r="A640" i="1"/>
  <c r="V639" i="1"/>
  <c r="T639" i="1"/>
  <c r="S639" i="1"/>
  <c r="R639" i="1"/>
  <c r="Q639" i="1"/>
  <c r="P639" i="1"/>
  <c r="O639" i="1"/>
  <c r="A639" i="1"/>
  <c r="V638" i="1"/>
  <c r="T638" i="1"/>
  <c r="S638" i="1"/>
  <c r="R638" i="1"/>
  <c r="Q638" i="1"/>
  <c r="P638" i="1"/>
  <c r="O638" i="1"/>
  <c r="A638" i="1"/>
  <c r="V637" i="1"/>
  <c r="T637" i="1"/>
  <c r="S637" i="1"/>
  <c r="R637" i="1"/>
  <c r="Q637" i="1"/>
  <c r="P637" i="1"/>
  <c r="O637" i="1"/>
  <c r="A637" i="1"/>
  <c r="V636" i="1"/>
  <c r="T636" i="1"/>
  <c r="S636" i="1"/>
  <c r="R636" i="1"/>
  <c r="Q636" i="1"/>
  <c r="P636" i="1"/>
  <c r="O636" i="1"/>
  <c r="A636" i="1"/>
  <c r="V635" i="1"/>
  <c r="T635" i="1"/>
  <c r="S635" i="1"/>
  <c r="R635" i="1"/>
  <c r="Q635" i="1"/>
  <c r="P635" i="1"/>
  <c r="O635" i="1"/>
  <c r="A635" i="1"/>
  <c r="V634" i="1"/>
  <c r="T634" i="1"/>
  <c r="S634" i="1"/>
  <c r="R634" i="1"/>
  <c r="Q634" i="1"/>
  <c r="P634" i="1"/>
  <c r="O634" i="1"/>
  <c r="A634" i="1"/>
  <c r="V633" i="1"/>
  <c r="T633" i="1"/>
  <c r="S633" i="1"/>
  <c r="R633" i="1"/>
  <c r="Q633" i="1"/>
  <c r="P633" i="1"/>
  <c r="O633" i="1"/>
  <c r="A633" i="1"/>
  <c r="V632" i="1"/>
  <c r="T632" i="1"/>
  <c r="S632" i="1"/>
  <c r="R632" i="1"/>
  <c r="Q632" i="1"/>
  <c r="P632" i="1"/>
  <c r="O632" i="1"/>
  <c r="A632" i="1"/>
  <c r="V631" i="1"/>
  <c r="T631" i="1"/>
  <c r="S631" i="1"/>
  <c r="R631" i="1"/>
  <c r="Q631" i="1"/>
  <c r="P631" i="1"/>
  <c r="O631" i="1"/>
  <c r="A631" i="1"/>
  <c r="V630" i="1"/>
  <c r="T630" i="1"/>
  <c r="S630" i="1"/>
  <c r="R630" i="1"/>
  <c r="Q630" i="1"/>
  <c r="P630" i="1"/>
  <c r="O630" i="1"/>
  <c r="A630" i="1"/>
  <c r="V629" i="1"/>
  <c r="T629" i="1"/>
  <c r="S629" i="1"/>
  <c r="R629" i="1"/>
  <c r="Q629" i="1"/>
  <c r="P629" i="1"/>
  <c r="O629" i="1"/>
  <c r="A629" i="1"/>
  <c r="V628" i="1"/>
  <c r="T628" i="1"/>
  <c r="S628" i="1"/>
  <c r="R628" i="1"/>
  <c r="Q628" i="1"/>
  <c r="P628" i="1"/>
  <c r="O628" i="1"/>
  <c r="A628" i="1"/>
  <c r="V627" i="1"/>
  <c r="T627" i="1"/>
  <c r="S627" i="1"/>
  <c r="R627" i="1"/>
  <c r="Q627" i="1"/>
  <c r="P627" i="1"/>
  <c r="O627" i="1"/>
  <c r="A627" i="1"/>
  <c r="V626" i="1"/>
  <c r="T626" i="1"/>
  <c r="S626" i="1"/>
  <c r="R626" i="1"/>
  <c r="Q626" i="1"/>
  <c r="P626" i="1"/>
  <c r="O626" i="1"/>
  <c r="A626" i="1"/>
  <c r="V625" i="1"/>
  <c r="T625" i="1"/>
  <c r="S625" i="1"/>
  <c r="R625" i="1"/>
  <c r="Q625" i="1"/>
  <c r="P625" i="1"/>
  <c r="O625" i="1"/>
  <c r="A625" i="1"/>
  <c r="V624" i="1"/>
  <c r="T624" i="1"/>
  <c r="S624" i="1"/>
  <c r="R624" i="1"/>
  <c r="Q624" i="1"/>
  <c r="P624" i="1"/>
  <c r="O624" i="1"/>
  <c r="A624" i="1"/>
  <c r="V623" i="1"/>
  <c r="T623" i="1"/>
  <c r="S623" i="1"/>
  <c r="R623" i="1"/>
  <c r="Q623" i="1"/>
  <c r="P623" i="1"/>
  <c r="O623" i="1"/>
  <c r="A623" i="1"/>
  <c r="V622" i="1"/>
  <c r="T622" i="1"/>
  <c r="S622" i="1"/>
  <c r="R622" i="1"/>
  <c r="Q622" i="1"/>
  <c r="P622" i="1"/>
  <c r="O622" i="1"/>
  <c r="A622" i="1"/>
  <c r="V621" i="1"/>
  <c r="T621" i="1"/>
  <c r="S621" i="1"/>
  <c r="R621" i="1"/>
  <c r="Q621" i="1"/>
  <c r="P621" i="1"/>
  <c r="O621" i="1"/>
  <c r="A621" i="1"/>
  <c r="V620" i="1"/>
  <c r="T620" i="1"/>
  <c r="S620" i="1"/>
  <c r="R620" i="1"/>
  <c r="Q620" i="1"/>
  <c r="P620" i="1"/>
  <c r="O620" i="1"/>
  <c r="A620" i="1"/>
  <c r="V619" i="1"/>
  <c r="T619" i="1"/>
  <c r="S619" i="1"/>
  <c r="R619" i="1"/>
  <c r="Q619" i="1"/>
  <c r="P619" i="1"/>
  <c r="O619" i="1"/>
  <c r="A619" i="1"/>
  <c r="V618" i="1"/>
  <c r="T618" i="1"/>
  <c r="S618" i="1"/>
  <c r="R618" i="1"/>
  <c r="Q618" i="1"/>
  <c r="P618" i="1"/>
  <c r="O618" i="1"/>
  <c r="A618" i="1"/>
  <c r="V617" i="1"/>
  <c r="T617" i="1"/>
  <c r="S617" i="1"/>
  <c r="R617" i="1"/>
  <c r="Q617" i="1"/>
  <c r="P617" i="1"/>
  <c r="O617" i="1"/>
  <c r="A617" i="1"/>
  <c r="V616" i="1"/>
  <c r="T616" i="1"/>
  <c r="S616" i="1"/>
  <c r="R616" i="1"/>
  <c r="Q616" i="1"/>
  <c r="P616" i="1"/>
  <c r="O616" i="1"/>
  <c r="A616" i="1"/>
  <c r="V615" i="1"/>
  <c r="T615" i="1"/>
  <c r="S615" i="1"/>
  <c r="R615" i="1"/>
  <c r="Q615" i="1"/>
  <c r="P615" i="1"/>
  <c r="O615" i="1"/>
  <c r="A615" i="1"/>
  <c r="V614" i="1"/>
  <c r="T614" i="1"/>
  <c r="S614" i="1"/>
  <c r="R614" i="1"/>
  <c r="Q614" i="1"/>
  <c r="P614" i="1"/>
  <c r="O614" i="1"/>
  <c r="A614" i="1"/>
  <c r="V613" i="1"/>
  <c r="T613" i="1"/>
  <c r="S613" i="1"/>
  <c r="R613" i="1"/>
  <c r="Q613" i="1"/>
  <c r="P613" i="1"/>
  <c r="O613" i="1"/>
  <c r="A613" i="1"/>
  <c r="V612" i="1"/>
  <c r="T612" i="1"/>
  <c r="S612" i="1"/>
  <c r="R612" i="1"/>
  <c r="Q612" i="1"/>
  <c r="P612" i="1"/>
  <c r="O612" i="1"/>
  <c r="A612" i="1"/>
  <c r="V611" i="1"/>
  <c r="T611" i="1"/>
  <c r="S611" i="1"/>
  <c r="R611" i="1"/>
  <c r="Q611" i="1"/>
  <c r="P611" i="1"/>
  <c r="O611" i="1"/>
  <c r="A611" i="1"/>
  <c r="V610" i="1"/>
  <c r="T610" i="1"/>
  <c r="S610" i="1"/>
  <c r="R610" i="1"/>
  <c r="Q610" i="1"/>
  <c r="P610" i="1"/>
  <c r="O610" i="1"/>
  <c r="A610" i="1"/>
  <c r="V609" i="1"/>
  <c r="T609" i="1"/>
  <c r="S609" i="1"/>
  <c r="R609" i="1"/>
  <c r="Q609" i="1"/>
  <c r="P609" i="1"/>
  <c r="O609" i="1"/>
  <c r="A609" i="1"/>
  <c r="V608" i="1"/>
  <c r="T608" i="1"/>
  <c r="S608" i="1"/>
  <c r="R608" i="1"/>
  <c r="Q608" i="1"/>
  <c r="P608" i="1"/>
  <c r="O608" i="1"/>
  <c r="A608" i="1"/>
  <c r="V607" i="1"/>
  <c r="T607" i="1"/>
  <c r="S607" i="1"/>
  <c r="R607" i="1"/>
  <c r="Q607" i="1"/>
  <c r="P607" i="1"/>
  <c r="O607" i="1"/>
  <c r="A607" i="1"/>
  <c r="V606" i="1"/>
  <c r="T606" i="1"/>
  <c r="S606" i="1"/>
  <c r="R606" i="1"/>
  <c r="Q606" i="1"/>
  <c r="P606" i="1"/>
  <c r="O606" i="1"/>
  <c r="A606" i="1"/>
  <c r="V605" i="1"/>
  <c r="T605" i="1"/>
  <c r="S605" i="1"/>
  <c r="R605" i="1"/>
  <c r="Q605" i="1"/>
  <c r="P605" i="1"/>
  <c r="O605" i="1"/>
  <c r="A605" i="1"/>
  <c r="V604" i="1"/>
  <c r="T604" i="1"/>
  <c r="S604" i="1"/>
  <c r="R604" i="1"/>
  <c r="Q604" i="1"/>
  <c r="P604" i="1"/>
  <c r="O604" i="1"/>
  <c r="A604" i="1"/>
  <c r="V603" i="1"/>
  <c r="T603" i="1"/>
  <c r="S603" i="1"/>
  <c r="R603" i="1"/>
  <c r="Q603" i="1"/>
  <c r="P603" i="1"/>
  <c r="O603" i="1"/>
  <c r="A603" i="1"/>
  <c r="V602" i="1"/>
  <c r="T602" i="1"/>
  <c r="S602" i="1"/>
  <c r="R602" i="1"/>
  <c r="Q602" i="1"/>
  <c r="P602" i="1"/>
  <c r="O602" i="1"/>
  <c r="A602" i="1"/>
  <c r="V601" i="1"/>
  <c r="T601" i="1"/>
  <c r="S601" i="1"/>
  <c r="R601" i="1"/>
  <c r="Q601" i="1"/>
  <c r="P601" i="1"/>
  <c r="O601" i="1"/>
  <c r="A601" i="1"/>
  <c r="V600" i="1"/>
  <c r="T600" i="1"/>
  <c r="S600" i="1"/>
  <c r="R600" i="1"/>
  <c r="Q600" i="1"/>
  <c r="P600" i="1"/>
  <c r="O600" i="1"/>
  <c r="A600" i="1"/>
  <c r="V599" i="1"/>
  <c r="T599" i="1"/>
  <c r="S599" i="1"/>
  <c r="R599" i="1"/>
  <c r="Q599" i="1"/>
  <c r="P599" i="1"/>
  <c r="O599" i="1"/>
  <c r="A599" i="1"/>
  <c r="V598" i="1"/>
  <c r="T598" i="1"/>
  <c r="S598" i="1"/>
  <c r="R598" i="1"/>
  <c r="Q598" i="1"/>
  <c r="P598" i="1"/>
  <c r="O598" i="1"/>
  <c r="A598" i="1"/>
  <c r="V597" i="1"/>
  <c r="T597" i="1"/>
  <c r="S597" i="1"/>
  <c r="R597" i="1"/>
  <c r="Q597" i="1"/>
  <c r="P597" i="1"/>
  <c r="O597" i="1"/>
  <c r="A597" i="1"/>
  <c r="V596" i="1"/>
  <c r="T596" i="1"/>
  <c r="S596" i="1"/>
  <c r="R596" i="1"/>
  <c r="Q596" i="1"/>
  <c r="P596" i="1"/>
  <c r="O596" i="1"/>
  <c r="A596" i="1"/>
  <c r="V595" i="1"/>
  <c r="T595" i="1"/>
  <c r="S595" i="1"/>
  <c r="R595" i="1"/>
  <c r="Q595" i="1"/>
  <c r="P595" i="1"/>
  <c r="O595" i="1"/>
  <c r="A595" i="1"/>
  <c r="V594" i="1"/>
  <c r="T594" i="1"/>
  <c r="S594" i="1"/>
  <c r="R594" i="1"/>
  <c r="Q594" i="1"/>
  <c r="P594" i="1"/>
  <c r="O594" i="1"/>
  <c r="A594" i="1"/>
  <c r="V593" i="1"/>
  <c r="T593" i="1"/>
  <c r="S593" i="1"/>
  <c r="R593" i="1"/>
  <c r="Q593" i="1"/>
  <c r="P593" i="1"/>
  <c r="O593" i="1"/>
  <c r="A593" i="1"/>
  <c r="V592" i="1"/>
  <c r="T592" i="1"/>
  <c r="S592" i="1"/>
  <c r="R592" i="1"/>
  <c r="Q592" i="1"/>
  <c r="P592" i="1"/>
  <c r="O592" i="1"/>
  <c r="A592" i="1"/>
  <c r="V591" i="1"/>
  <c r="T591" i="1"/>
  <c r="S591" i="1"/>
  <c r="R591" i="1"/>
  <c r="Q591" i="1"/>
  <c r="P591" i="1"/>
  <c r="O591" i="1"/>
  <c r="A591" i="1"/>
  <c r="V590" i="1"/>
  <c r="T590" i="1"/>
  <c r="S590" i="1"/>
  <c r="R590" i="1"/>
  <c r="Q590" i="1"/>
  <c r="P590" i="1"/>
  <c r="O590" i="1"/>
  <c r="A590" i="1"/>
  <c r="V589" i="1"/>
  <c r="T589" i="1"/>
  <c r="S589" i="1"/>
  <c r="R589" i="1"/>
  <c r="Q589" i="1"/>
  <c r="P589" i="1"/>
  <c r="O589" i="1"/>
  <c r="A589" i="1"/>
  <c r="V588" i="1"/>
  <c r="T588" i="1"/>
  <c r="S588" i="1"/>
  <c r="R588" i="1"/>
  <c r="Q588" i="1"/>
  <c r="P588" i="1"/>
  <c r="O588" i="1"/>
  <c r="A588" i="1"/>
  <c r="V587" i="1"/>
  <c r="T587" i="1"/>
  <c r="S587" i="1"/>
  <c r="R587" i="1"/>
  <c r="Q587" i="1"/>
  <c r="P587" i="1"/>
  <c r="O587" i="1"/>
  <c r="A587" i="1"/>
  <c r="V586" i="1"/>
  <c r="T586" i="1"/>
  <c r="S586" i="1"/>
  <c r="R586" i="1"/>
  <c r="Q586" i="1"/>
  <c r="P586" i="1"/>
  <c r="O586" i="1"/>
  <c r="A586" i="1"/>
  <c r="V585" i="1"/>
  <c r="T585" i="1"/>
  <c r="S585" i="1"/>
  <c r="R585" i="1"/>
  <c r="Q585" i="1"/>
  <c r="P585" i="1"/>
  <c r="O585" i="1"/>
  <c r="A585" i="1"/>
  <c r="V584" i="1"/>
  <c r="T584" i="1"/>
  <c r="S584" i="1"/>
  <c r="R584" i="1"/>
  <c r="Q584" i="1"/>
  <c r="P584" i="1"/>
  <c r="O584" i="1"/>
  <c r="A584" i="1"/>
  <c r="V583" i="1"/>
  <c r="T583" i="1"/>
  <c r="S583" i="1"/>
  <c r="R583" i="1"/>
  <c r="Q583" i="1"/>
  <c r="P583" i="1"/>
  <c r="O583" i="1"/>
  <c r="A583" i="1"/>
  <c r="V582" i="1"/>
  <c r="T582" i="1"/>
  <c r="S582" i="1"/>
  <c r="R582" i="1"/>
  <c r="Q582" i="1"/>
  <c r="P582" i="1"/>
  <c r="O582" i="1"/>
  <c r="A582" i="1"/>
  <c r="V581" i="1"/>
  <c r="T581" i="1"/>
  <c r="S581" i="1"/>
  <c r="R581" i="1"/>
  <c r="Q581" i="1"/>
  <c r="P581" i="1"/>
  <c r="O581" i="1"/>
  <c r="A581" i="1"/>
  <c r="V580" i="1"/>
  <c r="T580" i="1"/>
  <c r="S580" i="1"/>
  <c r="R580" i="1"/>
  <c r="Q580" i="1"/>
  <c r="P580" i="1"/>
  <c r="O580" i="1"/>
  <c r="A580" i="1"/>
  <c r="V579" i="1"/>
  <c r="T579" i="1"/>
  <c r="S579" i="1"/>
  <c r="R579" i="1"/>
  <c r="Q579" i="1"/>
  <c r="P579" i="1"/>
  <c r="O579" i="1"/>
  <c r="A579" i="1"/>
  <c r="V578" i="1"/>
  <c r="T578" i="1"/>
  <c r="S578" i="1"/>
  <c r="R578" i="1"/>
  <c r="Q578" i="1"/>
  <c r="P578" i="1"/>
  <c r="O578" i="1"/>
  <c r="A578" i="1"/>
  <c r="V577" i="1"/>
  <c r="T577" i="1"/>
  <c r="S577" i="1"/>
  <c r="R577" i="1"/>
  <c r="Q577" i="1"/>
  <c r="P577" i="1"/>
  <c r="O577" i="1"/>
  <c r="A577" i="1"/>
  <c r="V576" i="1"/>
  <c r="T576" i="1"/>
  <c r="S576" i="1"/>
  <c r="R576" i="1"/>
  <c r="Q576" i="1"/>
  <c r="P576" i="1"/>
  <c r="O576" i="1"/>
  <c r="A576" i="1"/>
  <c r="V575" i="1"/>
  <c r="T575" i="1"/>
  <c r="S575" i="1"/>
  <c r="R575" i="1"/>
  <c r="Q575" i="1"/>
  <c r="P575" i="1"/>
  <c r="O575" i="1"/>
  <c r="A575" i="1"/>
  <c r="V574" i="1"/>
  <c r="T574" i="1"/>
  <c r="S574" i="1"/>
  <c r="R574" i="1"/>
  <c r="Q574" i="1"/>
  <c r="P574" i="1"/>
  <c r="O574" i="1"/>
  <c r="A574" i="1"/>
  <c r="V573" i="1"/>
  <c r="T573" i="1"/>
  <c r="S573" i="1"/>
  <c r="R573" i="1"/>
  <c r="Q573" i="1"/>
  <c r="P573" i="1"/>
  <c r="O573" i="1"/>
  <c r="A573" i="1"/>
  <c r="V572" i="1"/>
  <c r="T572" i="1"/>
  <c r="S572" i="1"/>
  <c r="R572" i="1"/>
  <c r="Q572" i="1"/>
  <c r="P572" i="1"/>
  <c r="O572" i="1"/>
  <c r="A572" i="1"/>
  <c r="V571" i="1"/>
  <c r="T571" i="1"/>
  <c r="S571" i="1"/>
  <c r="R571" i="1"/>
  <c r="Q571" i="1"/>
  <c r="P571" i="1"/>
  <c r="O571" i="1"/>
  <c r="A571" i="1"/>
  <c r="V570" i="1"/>
  <c r="T570" i="1"/>
  <c r="S570" i="1"/>
  <c r="R570" i="1"/>
  <c r="Q570" i="1"/>
  <c r="P570" i="1"/>
  <c r="O570" i="1"/>
  <c r="A570" i="1"/>
  <c r="V569" i="1"/>
  <c r="T569" i="1"/>
  <c r="S569" i="1"/>
  <c r="R569" i="1"/>
  <c r="Q569" i="1"/>
  <c r="P569" i="1"/>
  <c r="O569" i="1"/>
  <c r="A569" i="1"/>
  <c r="V568" i="1"/>
  <c r="T568" i="1"/>
  <c r="S568" i="1"/>
  <c r="R568" i="1"/>
  <c r="Q568" i="1"/>
  <c r="P568" i="1"/>
  <c r="O568" i="1"/>
  <c r="A568" i="1"/>
  <c r="V567" i="1"/>
  <c r="T567" i="1"/>
  <c r="S567" i="1"/>
  <c r="R567" i="1"/>
  <c r="Q567" i="1"/>
  <c r="P567" i="1"/>
  <c r="O567" i="1"/>
  <c r="A567" i="1"/>
  <c r="V566" i="1"/>
  <c r="T566" i="1"/>
  <c r="S566" i="1"/>
  <c r="R566" i="1"/>
  <c r="Q566" i="1"/>
  <c r="P566" i="1"/>
  <c r="O566" i="1"/>
  <c r="A566" i="1"/>
  <c r="V565" i="1"/>
  <c r="T565" i="1"/>
  <c r="S565" i="1"/>
  <c r="R565" i="1"/>
  <c r="Q565" i="1"/>
  <c r="P565" i="1"/>
  <c r="O565" i="1"/>
  <c r="A565" i="1"/>
  <c r="V564" i="1"/>
  <c r="T564" i="1"/>
  <c r="S564" i="1"/>
  <c r="R564" i="1"/>
  <c r="Q564" i="1"/>
  <c r="P564" i="1"/>
  <c r="O564" i="1"/>
  <c r="A564" i="1"/>
  <c r="V563" i="1"/>
  <c r="T563" i="1"/>
  <c r="S563" i="1"/>
  <c r="R563" i="1"/>
  <c r="Q563" i="1"/>
  <c r="P563" i="1"/>
  <c r="O563" i="1"/>
  <c r="A563" i="1"/>
  <c r="V562" i="1"/>
  <c r="T562" i="1"/>
  <c r="S562" i="1"/>
  <c r="R562" i="1"/>
  <c r="Q562" i="1"/>
  <c r="P562" i="1"/>
  <c r="O562" i="1"/>
  <c r="A562" i="1"/>
  <c r="V561" i="1"/>
  <c r="T561" i="1"/>
  <c r="S561" i="1"/>
  <c r="R561" i="1"/>
  <c r="Q561" i="1"/>
  <c r="P561" i="1"/>
  <c r="O561" i="1"/>
  <c r="A561" i="1"/>
  <c r="V560" i="1"/>
  <c r="T560" i="1"/>
  <c r="S560" i="1"/>
  <c r="R560" i="1"/>
  <c r="Q560" i="1"/>
  <c r="P560" i="1"/>
  <c r="O560" i="1"/>
  <c r="A560" i="1"/>
  <c r="V559" i="1"/>
  <c r="T559" i="1"/>
  <c r="S559" i="1"/>
  <c r="R559" i="1"/>
  <c r="Q559" i="1"/>
  <c r="P559" i="1"/>
  <c r="O559" i="1"/>
  <c r="A559" i="1"/>
  <c r="V558" i="1"/>
  <c r="T558" i="1"/>
  <c r="S558" i="1"/>
  <c r="R558" i="1"/>
  <c r="Q558" i="1"/>
  <c r="P558" i="1"/>
  <c r="O558" i="1"/>
  <c r="A558" i="1"/>
  <c r="V557" i="1"/>
  <c r="T557" i="1"/>
  <c r="S557" i="1"/>
  <c r="R557" i="1"/>
  <c r="Q557" i="1"/>
  <c r="P557" i="1"/>
  <c r="O557" i="1"/>
  <c r="A557" i="1"/>
  <c r="V556" i="1"/>
  <c r="T556" i="1"/>
  <c r="S556" i="1"/>
  <c r="R556" i="1"/>
  <c r="Q556" i="1"/>
  <c r="P556" i="1"/>
  <c r="O556" i="1"/>
  <c r="A556" i="1"/>
  <c r="V555" i="1"/>
  <c r="T555" i="1"/>
  <c r="S555" i="1"/>
  <c r="R555" i="1"/>
  <c r="Q555" i="1"/>
  <c r="P555" i="1"/>
  <c r="O555" i="1"/>
  <c r="A555" i="1"/>
  <c r="V554" i="1"/>
  <c r="T554" i="1"/>
  <c r="S554" i="1"/>
  <c r="R554" i="1"/>
  <c r="Q554" i="1"/>
  <c r="P554" i="1"/>
  <c r="O554" i="1"/>
  <c r="A554" i="1"/>
  <c r="V553" i="1"/>
  <c r="T553" i="1"/>
  <c r="S553" i="1"/>
  <c r="R553" i="1"/>
  <c r="Q553" i="1"/>
  <c r="P553" i="1"/>
  <c r="O553" i="1"/>
  <c r="A553" i="1"/>
  <c r="V552" i="1"/>
  <c r="T552" i="1"/>
  <c r="S552" i="1"/>
  <c r="R552" i="1"/>
  <c r="Q552" i="1"/>
  <c r="P552" i="1"/>
  <c r="O552" i="1"/>
  <c r="A552" i="1"/>
  <c r="V551" i="1"/>
  <c r="T551" i="1"/>
  <c r="S551" i="1"/>
  <c r="R551" i="1"/>
  <c r="Q551" i="1"/>
  <c r="P551" i="1"/>
  <c r="O551" i="1"/>
  <c r="A551" i="1"/>
  <c r="V550" i="1"/>
  <c r="T550" i="1"/>
  <c r="S550" i="1"/>
  <c r="R550" i="1"/>
  <c r="Q550" i="1"/>
  <c r="P550" i="1"/>
  <c r="O550" i="1"/>
  <c r="A550" i="1"/>
  <c r="V549" i="1"/>
  <c r="T549" i="1"/>
  <c r="S549" i="1"/>
  <c r="R549" i="1"/>
  <c r="Q549" i="1"/>
  <c r="P549" i="1"/>
  <c r="O549" i="1"/>
  <c r="A549" i="1"/>
  <c r="V548" i="1"/>
  <c r="T548" i="1"/>
  <c r="S548" i="1"/>
  <c r="R548" i="1"/>
  <c r="Q548" i="1"/>
  <c r="P548" i="1"/>
  <c r="O548" i="1"/>
  <c r="A548" i="1"/>
  <c r="V547" i="1"/>
  <c r="T547" i="1"/>
  <c r="S547" i="1"/>
  <c r="R547" i="1"/>
  <c r="Q547" i="1"/>
  <c r="P547" i="1"/>
  <c r="O547" i="1"/>
  <c r="A547" i="1"/>
  <c r="V546" i="1"/>
  <c r="T546" i="1"/>
  <c r="S546" i="1"/>
  <c r="R546" i="1"/>
  <c r="Q546" i="1"/>
  <c r="P546" i="1"/>
  <c r="O546" i="1"/>
  <c r="A546" i="1"/>
  <c r="V545" i="1"/>
  <c r="T545" i="1"/>
  <c r="S545" i="1"/>
  <c r="R545" i="1"/>
  <c r="Q545" i="1"/>
  <c r="P545" i="1"/>
  <c r="O545" i="1"/>
  <c r="A545" i="1"/>
  <c r="V544" i="1"/>
  <c r="T544" i="1"/>
  <c r="S544" i="1"/>
  <c r="R544" i="1"/>
  <c r="Q544" i="1"/>
  <c r="P544" i="1"/>
  <c r="O544" i="1"/>
  <c r="A544" i="1"/>
  <c r="V543" i="1"/>
  <c r="T543" i="1"/>
  <c r="S543" i="1"/>
  <c r="R543" i="1"/>
  <c r="Q543" i="1"/>
  <c r="P543" i="1"/>
  <c r="O543" i="1"/>
  <c r="A543" i="1"/>
  <c r="V542" i="1"/>
  <c r="T542" i="1"/>
  <c r="S542" i="1"/>
  <c r="R542" i="1"/>
  <c r="Q542" i="1"/>
  <c r="P542" i="1"/>
  <c r="O542" i="1"/>
  <c r="A542" i="1"/>
  <c r="V541" i="1"/>
  <c r="T541" i="1"/>
  <c r="S541" i="1"/>
  <c r="R541" i="1"/>
  <c r="Q541" i="1"/>
  <c r="P541" i="1"/>
  <c r="O541" i="1"/>
  <c r="A541" i="1"/>
  <c r="V540" i="1"/>
  <c r="T540" i="1"/>
  <c r="S540" i="1"/>
  <c r="R540" i="1"/>
  <c r="Q540" i="1"/>
  <c r="P540" i="1"/>
  <c r="O540" i="1"/>
  <c r="A540" i="1"/>
  <c r="V539" i="1"/>
  <c r="T539" i="1"/>
  <c r="S539" i="1"/>
  <c r="R539" i="1"/>
  <c r="Q539" i="1"/>
  <c r="P539" i="1"/>
  <c r="O539" i="1"/>
  <c r="A539" i="1"/>
  <c r="V538" i="1"/>
  <c r="T538" i="1"/>
  <c r="S538" i="1"/>
  <c r="R538" i="1"/>
  <c r="Q538" i="1"/>
  <c r="P538" i="1"/>
  <c r="O538" i="1"/>
  <c r="A538" i="1"/>
  <c r="V537" i="1"/>
  <c r="T537" i="1"/>
  <c r="S537" i="1"/>
  <c r="R537" i="1"/>
  <c r="Q537" i="1"/>
  <c r="P537" i="1"/>
  <c r="O537" i="1"/>
  <c r="A537" i="1"/>
  <c r="V536" i="1"/>
  <c r="T536" i="1"/>
  <c r="S536" i="1"/>
  <c r="R536" i="1"/>
  <c r="Q536" i="1"/>
  <c r="P536" i="1"/>
  <c r="O536" i="1"/>
  <c r="A536" i="1"/>
  <c r="V535" i="1"/>
  <c r="T535" i="1"/>
  <c r="S535" i="1"/>
  <c r="R535" i="1"/>
  <c r="Q535" i="1"/>
  <c r="P535" i="1"/>
  <c r="O535" i="1"/>
  <c r="A535" i="1"/>
  <c r="V534" i="1"/>
  <c r="T534" i="1"/>
  <c r="S534" i="1"/>
  <c r="R534" i="1"/>
  <c r="Q534" i="1"/>
  <c r="P534" i="1"/>
  <c r="O534" i="1"/>
  <c r="A534" i="1"/>
  <c r="V533" i="1"/>
  <c r="T533" i="1"/>
  <c r="S533" i="1"/>
  <c r="R533" i="1"/>
  <c r="Q533" i="1"/>
  <c r="P533" i="1"/>
  <c r="O533" i="1"/>
  <c r="A533" i="1"/>
  <c r="V532" i="1"/>
  <c r="T532" i="1"/>
  <c r="S532" i="1"/>
  <c r="R532" i="1"/>
  <c r="Q532" i="1"/>
  <c r="P532" i="1"/>
  <c r="O532" i="1"/>
  <c r="A532" i="1"/>
  <c r="V531" i="1"/>
  <c r="T531" i="1"/>
  <c r="S531" i="1"/>
  <c r="R531" i="1"/>
  <c r="Q531" i="1"/>
  <c r="P531" i="1"/>
  <c r="O531" i="1"/>
  <c r="A531" i="1"/>
  <c r="V530" i="1"/>
  <c r="T530" i="1"/>
  <c r="S530" i="1"/>
  <c r="R530" i="1"/>
  <c r="Q530" i="1"/>
  <c r="P530" i="1"/>
  <c r="O530" i="1"/>
  <c r="A530" i="1"/>
  <c r="V529" i="1"/>
  <c r="T529" i="1"/>
  <c r="S529" i="1"/>
  <c r="R529" i="1"/>
  <c r="Q529" i="1"/>
  <c r="P529" i="1"/>
  <c r="O529" i="1"/>
  <c r="A529" i="1"/>
  <c r="V528" i="1"/>
  <c r="T528" i="1"/>
  <c r="S528" i="1"/>
  <c r="R528" i="1"/>
  <c r="Q528" i="1"/>
  <c r="P528" i="1"/>
  <c r="O528" i="1"/>
  <c r="A528" i="1"/>
  <c r="V527" i="1"/>
  <c r="T527" i="1"/>
  <c r="S527" i="1"/>
  <c r="R527" i="1"/>
  <c r="Q527" i="1"/>
  <c r="P527" i="1"/>
  <c r="O527" i="1"/>
  <c r="A527" i="1"/>
  <c r="V526" i="1"/>
  <c r="T526" i="1"/>
  <c r="S526" i="1"/>
  <c r="R526" i="1"/>
  <c r="Q526" i="1"/>
  <c r="P526" i="1"/>
  <c r="O526" i="1"/>
  <c r="A526" i="1"/>
  <c r="V525" i="1"/>
  <c r="T525" i="1"/>
  <c r="S525" i="1"/>
  <c r="R525" i="1"/>
  <c r="Q525" i="1"/>
  <c r="P525" i="1"/>
  <c r="O525" i="1"/>
  <c r="A525" i="1"/>
  <c r="V524" i="1"/>
  <c r="T524" i="1"/>
  <c r="S524" i="1"/>
  <c r="R524" i="1"/>
  <c r="Q524" i="1"/>
  <c r="P524" i="1"/>
  <c r="O524" i="1"/>
  <c r="A524" i="1"/>
  <c r="V523" i="1"/>
  <c r="T523" i="1"/>
  <c r="S523" i="1"/>
  <c r="R523" i="1"/>
  <c r="Q523" i="1"/>
  <c r="P523" i="1"/>
  <c r="O523" i="1"/>
  <c r="A523" i="1"/>
  <c r="V522" i="1"/>
  <c r="T522" i="1"/>
  <c r="S522" i="1"/>
  <c r="R522" i="1"/>
  <c r="Q522" i="1"/>
  <c r="P522" i="1"/>
  <c r="O522" i="1"/>
  <c r="A522" i="1"/>
  <c r="V521" i="1"/>
  <c r="T521" i="1"/>
  <c r="S521" i="1"/>
  <c r="R521" i="1"/>
  <c r="Q521" i="1"/>
  <c r="P521" i="1"/>
  <c r="O521" i="1"/>
  <c r="A521" i="1"/>
  <c r="V520" i="1"/>
  <c r="T520" i="1"/>
  <c r="S520" i="1"/>
  <c r="R520" i="1"/>
  <c r="Q520" i="1"/>
  <c r="P520" i="1"/>
  <c r="O520" i="1"/>
  <c r="A520" i="1"/>
  <c r="V519" i="1"/>
  <c r="T519" i="1"/>
  <c r="S519" i="1"/>
  <c r="R519" i="1"/>
  <c r="Q519" i="1"/>
  <c r="P519" i="1"/>
  <c r="O519" i="1"/>
  <c r="A519" i="1"/>
  <c r="V518" i="1"/>
  <c r="T518" i="1"/>
  <c r="S518" i="1"/>
  <c r="R518" i="1"/>
  <c r="Q518" i="1"/>
  <c r="P518" i="1"/>
  <c r="O518" i="1"/>
  <c r="A518" i="1"/>
  <c r="V517" i="1"/>
  <c r="T517" i="1"/>
  <c r="S517" i="1"/>
  <c r="R517" i="1"/>
  <c r="Q517" i="1"/>
  <c r="P517" i="1"/>
  <c r="O517" i="1"/>
  <c r="A517" i="1"/>
  <c r="V516" i="1"/>
  <c r="T516" i="1"/>
  <c r="S516" i="1"/>
  <c r="R516" i="1"/>
  <c r="Q516" i="1"/>
  <c r="P516" i="1"/>
  <c r="O516" i="1"/>
  <c r="A516" i="1"/>
  <c r="V515" i="1"/>
  <c r="T515" i="1"/>
  <c r="S515" i="1"/>
  <c r="R515" i="1"/>
  <c r="Q515" i="1"/>
  <c r="P515" i="1"/>
  <c r="O515" i="1"/>
  <c r="A515" i="1"/>
  <c r="V514" i="1"/>
  <c r="T514" i="1"/>
  <c r="S514" i="1"/>
  <c r="R514" i="1"/>
  <c r="Q514" i="1"/>
  <c r="P514" i="1"/>
  <c r="O514" i="1"/>
  <c r="A514" i="1"/>
  <c r="V513" i="1"/>
  <c r="T513" i="1"/>
  <c r="S513" i="1"/>
  <c r="R513" i="1"/>
  <c r="Q513" i="1"/>
  <c r="P513" i="1"/>
  <c r="O513" i="1"/>
  <c r="A513" i="1"/>
  <c r="V512" i="1"/>
  <c r="T512" i="1"/>
  <c r="S512" i="1"/>
  <c r="R512" i="1"/>
  <c r="Q512" i="1"/>
  <c r="P512" i="1"/>
  <c r="O512" i="1"/>
  <c r="A512" i="1"/>
  <c r="V511" i="1"/>
  <c r="T511" i="1"/>
  <c r="S511" i="1"/>
  <c r="R511" i="1"/>
  <c r="Q511" i="1"/>
  <c r="P511" i="1"/>
  <c r="O511" i="1"/>
  <c r="A511" i="1"/>
  <c r="V510" i="1"/>
  <c r="T510" i="1"/>
  <c r="S510" i="1"/>
  <c r="R510" i="1"/>
  <c r="Q510" i="1"/>
  <c r="P510" i="1"/>
  <c r="O510" i="1"/>
  <c r="A510" i="1"/>
  <c r="V509" i="1"/>
  <c r="T509" i="1"/>
  <c r="S509" i="1"/>
  <c r="R509" i="1"/>
  <c r="Q509" i="1"/>
  <c r="P509" i="1"/>
  <c r="O509" i="1"/>
  <c r="A509" i="1"/>
  <c r="V508" i="1"/>
  <c r="T508" i="1"/>
  <c r="S508" i="1"/>
  <c r="R508" i="1"/>
  <c r="Q508" i="1"/>
  <c r="P508" i="1"/>
  <c r="O508" i="1"/>
  <c r="A508" i="1"/>
  <c r="V507" i="1"/>
  <c r="T507" i="1"/>
  <c r="S507" i="1"/>
  <c r="R507" i="1"/>
  <c r="Q507" i="1"/>
  <c r="P507" i="1"/>
  <c r="O507" i="1"/>
  <c r="A507" i="1"/>
  <c r="V506" i="1"/>
  <c r="T506" i="1"/>
  <c r="S506" i="1"/>
  <c r="R506" i="1"/>
  <c r="Q506" i="1"/>
  <c r="P506" i="1"/>
  <c r="O506" i="1"/>
  <c r="A506" i="1"/>
  <c r="V505" i="1"/>
  <c r="T505" i="1"/>
  <c r="S505" i="1"/>
  <c r="R505" i="1"/>
  <c r="Q505" i="1"/>
  <c r="P505" i="1"/>
  <c r="O505" i="1"/>
  <c r="A505" i="1"/>
  <c r="V504" i="1"/>
  <c r="T504" i="1"/>
  <c r="S504" i="1"/>
  <c r="R504" i="1"/>
  <c r="Q504" i="1"/>
  <c r="P504" i="1"/>
  <c r="O504" i="1"/>
  <c r="A504" i="1"/>
  <c r="V503" i="1"/>
  <c r="T503" i="1"/>
  <c r="S503" i="1"/>
  <c r="R503" i="1"/>
  <c r="Q503" i="1"/>
  <c r="P503" i="1"/>
  <c r="O503" i="1"/>
  <c r="A503" i="1"/>
  <c r="V502" i="1"/>
  <c r="T502" i="1"/>
  <c r="S502" i="1"/>
  <c r="R502" i="1"/>
  <c r="Q502" i="1"/>
  <c r="P502" i="1"/>
  <c r="O502" i="1"/>
  <c r="A502" i="1"/>
  <c r="V501" i="1"/>
  <c r="T501" i="1"/>
  <c r="S501" i="1"/>
  <c r="R501" i="1"/>
  <c r="Q501" i="1"/>
  <c r="P501" i="1"/>
  <c r="O501" i="1"/>
  <c r="A501" i="1"/>
  <c r="V500" i="1"/>
  <c r="T500" i="1"/>
  <c r="S500" i="1"/>
  <c r="R500" i="1"/>
  <c r="Q500" i="1"/>
  <c r="P500" i="1"/>
  <c r="O500" i="1"/>
  <c r="A500" i="1"/>
  <c r="V499" i="1"/>
  <c r="T499" i="1"/>
  <c r="S499" i="1"/>
  <c r="R499" i="1"/>
  <c r="Q499" i="1"/>
  <c r="P499" i="1"/>
  <c r="O499" i="1"/>
  <c r="A499" i="1"/>
  <c r="V498" i="1"/>
  <c r="T498" i="1"/>
  <c r="S498" i="1"/>
  <c r="R498" i="1"/>
  <c r="Q498" i="1"/>
  <c r="P498" i="1"/>
  <c r="O498" i="1"/>
  <c r="A498" i="1"/>
  <c r="V497" i="1"/>
  <c r="T497" i="1"/>
  <c r="S497" i="1"/>
  <c r="R497" i="1"/>
  <c r="Q497" i="1"/>
  <c r="P497" i="1"/>
  <c r="O497" i="1"/>
  <c r="A497" i="1"/>
  <c r="V496" i="1"/>
  <c r="T496" i="1"/>
  <c r="S496" i="1"/>
  <c r="R496" i="1"/>
  <c r="Q496" i="1"/>
  <c r="P496" i="1"/>
  <c r="O496" i="1"/>
  <c r="A496" i="1"/>
  <c r="V495" i="1"/>
  <c r="T495" i="1"/>
  <c r="S495" i="1"/>
  <c r="R495" i="1"/>
  <c r="Q495" i="1"/>
  <c r="P495" i="1"/>
  <c r="O495" i="1"/>
  <c r="A495" i="1"/>
  <c r="V494" i="1"/>
  <c r="T494" i="1"/>
  <c r="S494" i="1"/>
  <c r="R494" i="1"/>
  <c r="Q494" i="1"/>
  <c r="P494" i="1"/>
  <c r="O494" i="1"/>
  <c r="A494" i="1"/>
  <c r="V493" i="1"/>
  <c r="T493" i="1"/>
  <c r="S493" i="1"/>
  <c r="R493" i="1"/>
  <c r="Q493" i="1"/>
  <c r="P493" i="1"/>
  <c r="O493" i="1"/>
  <c r="A493" i="1"/>
  <c r="V492" i="1"/>
  <c r="T492" i="1"/>
  <c r="S492" i="1"/>
  <c r="R492" i="1"/>
  <c r="Q492" i="1"/>
  <c r="P492" i="1"/>
  <c r="O492" i="1"/>
  <c r="A492" i="1"/>
  <c r="V491" i="1"/>
  <c r="T491" i="1"/>
  <c r="S491" i="1"/>
  <c r="R491" i="1"/>
  <c r="Q491" i="1"/>
  <c r="P491" i="1"/>
  <c r="O491" i="1"/>
  <c r="A491" i="1"/>
  <c r="V490" i="1"/>
  <c r="T490" i="1"/>
  <c r="S490" i="1"/>
  <c r="R490" i="1"/>
  <c r="Q490" i="1"/>
  <c r="P490" i="1"/>
  <c r="O490" i="1"/>
  <c r="A490" i="1"/>
  <c r="V489" i="1"/>
  <c r="T489" i="1"/>
  <c r="S489" i="1"/>
  <c r="R489" i="1"/>
  <c r="Q489" i="1"/>
  <c r="P489" i="1"/>
  <c r="O489" i="1"/>
  <c r="A489" i="1"/>
  <c r="V488" i="1"/>
  <c r="T488" i="1"/>
  <c r="S488" i="1"/>
  <c r="R488" i="1"/>
  <c r="Q488" i="1"/>
  <c r="P488" i="1"/>
  <c r="O488" i="1"/>
  <c r="A488" i="1"/>
  <c r="V487" i="1"/>
  <c r="T487" i="1"/>
  <c r="S487" i="1"/>
  <c r="R487" i="1"/>
  <c r="Q487" i="1"/>
  <c r="P487" i="1"/>
  <c r="O487" i="1"/>
  <c r="A487" i="1"/>
  <c r="V486" i="1"/>
  <c r="T486" i="1"/>
  <c r="S486" i="1"/>
  <c r="R486" i="1"/>
  <c r="Q486" i="1"/>
  <c r="P486" i="1"/>
  <c r="O486" i="1"/>
  <c r="A486" i="1"/>
  <c r="V485" i="1"/>
  <c r="T485" i="1"/>
  <c r="S485" i="1"/>
  <c r="R485" i="1"/>
  <c r="Q485" i="1"/>
  <c r="P485" i="1"/>
  <c r="O485" i="1"/>
  <c r="A485" i="1"/>
  <c r="V484" i="1"/>
  <c r="T484" i="1"/>
  <c r="S484" i="1"/>
  <c r="R484" i="1"/>
  <c r="Q484" i="1"/>
  <c r="P484" i="1"/>
  <c r="O484" i="1"/>
  <c r="A484" i="1"/>
  <c r="V483" i="1"/>
  <c r="T483" i="1"/>
  <c r="S483" i="1"/>
  <c r="R483" i="1"/>
  <c r="Q483" i="1"/>
  <c r="P483" i="1"/>
  <c r="O483" i="1"/>
  <c r="A483" i="1"/>
  <c r="V482" i="1"/>
  <c r="T482" i="1"/>
  <c r="S482" i="1"/>
  <c r="R482" i="1"/>
  <c r="Q482" i="1"/>
  <c r="P482" i="1"/>
  <c r="O482" i="1"/>
  <c r="A482" i="1"/>
  <c r="V481" i="1"/>
  <c r="T481" i="1"/>
  <c r="S481" i="1"/>
  <c r="R481" i="1"/>
  <c r="Q481" i="1"/>
  <c r="P481" i="1"/>
  <c r="O481" i="1"/>
  <c r="A481" i="1"/>
  <c r="V480" i="1"/>
  <c r="T480" i="1"/>
  <c r="S480" i="1"/>
  <c r="R480" i="1"/>
  <c r="Q480" i="1"/>
  <c r="P480" i="1"/>
  <c r="O480" i="1"/>
  <c r="A480" i="1"/>
  <c r="V479" i="1"/>
  <c r="T479" i="1"/>
  <c r="S479" i="1"/>
  <c r="R479" i="1"/>
  <c r="Q479" i="1"/>
  <c r="P479" i="1"/>
  <c r="O479" i="1"/>
  <c r="A479" i="1"/>
  <c r="V478" i="1"/>
  <c r="T478" i="1"/>
  <c r="S478" i="1"/>
  <c r="R478" i="1"/>
  <c r="Q478" i="1"/>
  <c r="P478" i="1"/>
  <c r="O478" i="1"/>
  <c r="A478" i="1"/>
  <c r="V477" i="1"/>
  <c r="T477" i="1"/>
  <c r="S477" i="1"/>
  <c r="R477" i="1"/>
  <c r="Q477" i="1"/>
  <c r="P477" i="1"/>
  <c r="O477" i="1"/>
  <c r="A477" i="1"/>
  <c r="V476" i="1"/>
  <c r="T476" i="1"/>
  <c r="S476" i="1"/>
  <c r="R476" i="1"/>
  <c r="Q476" i="1"/>
  <c r="P476" i="1"/>
  <c r="O476" i="1"/>
  <c r="A476" i="1"/>
  <c r="V475" i="1"/>
  <c r="T475" i="1"/>
  <c r="S475" i="1"/>
  <c r="R475" i="1"/>
  <c r="Q475" i="1"/>
  <c r="P475" i="1"/>
  <c r="O475" i="1"/>
  <c r="A475" i="1"/>
  <c r="V474" i="1"/>
  <c r="T474" i="1"/>
  <c r="S474" i="1"/>
  <c r="R474" i="1"/>
  <c r="Q474" i="1"/>
  <c r="P474" i="1"/>
  <c r="O474" i="1"/>
  <c r="A474" i="1"/>
  <c r="V473" i="1"/>
  <c r="T473" i="1"/>
  <c r="S473" i="1"/>
  <c r="R473" i="1"/>
  <c r="Q473" i="1"/>
  <c r="P473" i="1"/>
  <c r="O473" i="1"/>
  <c r="A473" i="1"/>
  <c r="V472" i="1"/>
  <c r="T472" i="1"/>
  <c r="S472" i="1"/>
  <c r="R472" i="1"/>
  <c r="Q472" i="1"/>
  <c r="P472" i="1"/>
  <c r="O472" i="1"/>
  <c r="A472" i="1"/>
  <c r="V471" i="1"/>
  <c r="T471" i="1"/>
  <c r="S471" i="1"/>
  <c r="R471" i="1"/>
  <c r="Q471" i="1"/>
  <c r="P471" i="1"/>
  <c r="O471" i="1"/>
  <c r="A471" i="1"/>
  <c r="V470" i="1"/>
  <c r="T470" i="1"/>
  <c r="S470" i="1"/>
  <c r="R470" i="1"/>
  <c r="Q470" i="1"/>
  <c r="P470" i="1"/>
  <c r="O470" i="1"/>
  <c r="A470" i="1"/>
  <c r="V469" i="1"/>
  <c r="T469" i="1"/>
  <c r="S469" i="1"/>
  <c r="R469" i="1"/>
  <c r="Q469" i="1"/>
  <c r="P469" i="1"/>
  <c r="O469" i="1"/>
  <c r="A469" i="1"/>
  <c r="V468" i="1"/>
  <c r="T468" i="1"/>
  <c r="S468" i="1"/>
  <c r="R468" i="1"/>
  <c r="Q468" i="1"/>
  <c r="P468" i="1"/>
  <c r="O468" i="1"/>
  <c r="A468" i="1"/>
  <c r="V467" i="1"/>
  <c r="T467" i="1"/>
  <c r="S467" i="1"/>
  <c r="R467" i="1"/>
  <c r="Q467" i="1"/>
  <c r="P467" i="1"/>
  <c r="O467" i="1"/>
  <c r="A467" i="1"/>
  <c r="V466" i="1"/>
  <c r="T466" i="1"/>
  <c r="S466" i="1"/>
  <c r="R466" i="1"/>
  <c r="Q466" i="1"/>
  <c r="P466" i="1"/>
  <c r="O466" i="1"/>
  <c r="A466" i="1"/>
  <c r="V465" i="1"/>
  <c r="T465" i="1"/>
  <c r="S465" i="1"/>
  <c r="R465" i="1"/>
  <c r="Q465" i="1"/>
  <c r="P465" i="1"/>
  <c r="O465" i="1"/>
  <c r="A465" i="1"/>
  <c r="V464" i="1"/>
  <c r="T464" i="1"/>
  <c r="S464" i="1"/>
  <c r="R464" i="1"/>
  <c r="Q464" i="1"/>
  <c r="P464" i="1"/>
  <c r="O464" i="1"/>
  <c r="A464" i="1"/>
  <c r="V463" i="1"/>
  <c r="T463" i="1"/>
  <c r="S463" i="1"/>
  <c r="R463" i="1"/>
  <c r="Q463" i="1"/>
  <c r="P463" i="1"/>
  <c r="O463" i="1"/>
  <c r="A463" i="1"/>
  <c r="V462" i="1"/>
  <c r="T462" i="1"/>
  <c r="S462" i="1"/>
  <c r="R462" i="1"/>
  <c r="Q462" i="1"/>
  <c r="P462" i="1"/>
  <c r="O462" i="1"/>
  <c r="A462" i="1"/>
  <c r="V461" i="1"/>
  <c r="T461" i="1"/>
  <c r="S461" i="1"/>
  <c r="R461" i="1"/>
  <c r="Q461" i="1"/>
  <c r="P461" i="1"/>
  <c r="O461" i="1"/>
  <c r="A461" i="1"/>
  <c r="V460" i="1"/>
  <c r="T460" i="1"/>
  <c r="S460" i="1"/>
  <c r="R460" i="1"/>
  <c r="Q460" i="1"/>
  <c r="P460" i="1"/>
  <c r="O460" i="1"/>
  <c r="A460" i="1"/>
  <c r="V459" i="1"/>
  <c r="T459" i="1"/>
  <c r="S459" i="1"/>
  <c r="R459" i="1"/>
  <c r="Q459" i="1"/>
  <c r="P459" i="1"/>
  <c r="O459" i="1"/>
  <c r="A459" i="1"/>
  <c r="V458" i="1"/>
  <c r="T458" i="1"/>
  <c r="S458" i="1"/>
  <c r="R458" i="1"/>
  <c r="Q458" i="1"/>
  <c r="P458" i="1"/>
  <c r="O458" i="1"/>
  <c r="A458" i="1"/>
  <c r="V457" i="1"/>
  <c r="T457" i="1"/>
  <c r="S457" i="1"/>
  <c r="R457" i="1"/>
  <c r="Q457" i="1"/>
  <c r="P457" i="1"/>
  <c r="O457" i="1"/>
  <c r="A457" i="1"/>
  <c r="V456" i="1"/>
  <c r="T456" i="1"/>
  <c r="S456" i="1"/>
  <c r="R456" i="1"/>
  <c r="Q456" i="1"/>
  <c r="P456" i="1"/>
  <c r="O456" i="1"/>
  <c r="A456" i="1"/>
  <c r="V455" i="1"/>
  <c r="T455" i="1"/>
  <c r="S455" i="1"/>
  <c r="R455" i="1"/>
  <c r="Q455" i="1"/>
  <c r="P455" i="1"/>
  <c r="O455" i="1"/>
  <c r="A455" i="1"/>
  <c r="V454" i="1"/>
  <c r="T454" i="1"/>
  <c r="S454" i="1"/>
  <c r="R454" i="1"/>
  <c r="Q454" i="1"/>
  <c r="P454" i="1"/>
  <c r="O454" i="1"/>
  <c r="A454" i="1"/>
  <c r="V453" i="1"/>
  <c r="T453" i="1"/>
  <c r="S453" i="1"/>
  <c r="R453" i="1"/>
  <c r="Q453" i="1"/>
  <c r="P453" i="1"/>
  <c r="O453" i="1"/>
  <c r="A453" i="1"/>
  <c r="V452" i="1"/>
  <c r="T452" i="1"/>
  <c r="S452" i="1"/>
  <c r="R452" i="1"/>
  <c r="Q452" i="1"/>
  <c r="P452" i="1"/>
  <c r="O452" i="1"/>
  <c r="A452" i="1"/>
  <c r="V451" i="1"/>
  <c r="T451" i="1"/>
  <c r="S451" i="1"/>
  <c r="R451" i="1"/>
  <c r="Q451" i="1"/>
  <c r="P451" i="1"/>
  <c r="O451" i="1"/>
  <c r="A451" i="1"/>
  <c r="V450" i="1"/>
  <c r="T450" i="1"/>
  <c r="S450" i="1"/>
  <c r="R450" i="1"/>
  <c r="Q450" i="1"/>
  <c r="P450" i="1"/>
  <c r="O450" i="1"/>
  <c r="A450" i="1"/>
  <c r="V449" i="1"/>
  <c r="T449" i="1"/>
  <c r="S449" i="1"/>
  <c r="R449" i="1"/>
  <c r="Q449" i="1"/>
  <c r="P449" i="1"/>
  <c r="O449" i="1"/>
  <c r="A449" i="1"/>
  <c r="V448" i="1"/>
  <c r="T448" i="1"/>
  <c r="S448" i="1"/>
  <c r="R448" i="1"/>
  <c r="Q448" i="1"/>
  <c r="P448" i="1"/>
  <c r="O448" i="1"/>
  <c r="A448" i="1"/>
  <c r="V447" i="1"/>
  <c r="T447" i="1"/>
  <c r="S447" i="1"/>
  <c r="R447" i="1"/>
  <c r="Q447" i="1"/>
  <c r="P447" i="1"/>
  <c r="O447" i="1"/>
  <c r="A447" i="1"/>
  <c r="V446" i="1"/>
  <c r="T446" i="1"/>
  <c r="S446" i="1"/>
  <c r="R446" i="1"/>
  <c r="Q446" i="1"/>
  <c r="P446" i="1"/>
  <c r="O446" i="1"/>
  <c r="A446" i="1"/>
  <c r="V445" i="1"/>
  <c r="T445" i="1"/>
  <c r="S445" i="1"/>
  <c r="R445" i="1"/>
  <c r="Q445" i="1"/>
  <c r="P445" i="1"/>
  <c r="O445" i="1"/>
  <c r="A445" i="1"/>
  <c r="V444" i="1"/>
  <c r="T444" i="1"/>
  <c r="S444" i="1"/>
  <c r="R444" i="1"/>
  <c r="Q444" i="1"/>
  <c r="P444" i="1"/>
  <c r="O444" i="1"/>
  <c r="A444" i="1"/>
  <c r="V443" i="1"/>
  <c r="T443" i="1"/>
  <c r="S443" i="1"/>
  <c r="R443" i="1"/>
  <c r="Q443" i="1"/>
  <c r="P443" i="1"/>
  <c r="O443" i="1"/>
  <c r="A443" i="1"/>
  <c r="V442" i="1"/>
  <c r="T442" i="1"/>
  <c r="S442" i="1"/>
  <c r="R442" i="1"/>
  <c r="Q442" i="1"/>
  <c r="P442" i="1"/>
  <c r="O442" i="1"/>
  <c r="A442" i="1"/>
  <c r="V441" i="1"/>
  <c r="T441" i="1"/>
  <c r="S441" i="1"/>
  <c r="R441" i="1"/>
  <c r="Q441" i="1"/>
  <c r="P441" i="1"/>
  <c r="O441" i="1"/>
  <c r="A441" i="1"/>
  <c r="V440" i="1"/>
  <c r="T440" i="1"/>
  <c r="S440" i="1"/>
  <c r="R440" i="1"/>
  <c r="Q440" i="1"/>
  <c r="P440" i="1"/>
  <c r="O440" i="1"/>
  <c r="A440" i="1"/>
  <c r="V439" i="1"/>
  <c r="T439" i="1"/>
  <c r="S439" i="1"/>
  <c r="R439" i="1"/>
  <c r="Q439" i="1"/>
  <c r="P439" i="1"/>
  <c r="O439" i="1"/>
  <c r="A439" i="1"/>
  <c r="V438" i="1"/>
  <c r="T438" i="1"/>
  <c r="S438" i="1"/>
  <c r="R438" i="1"/>
  <c r="Q438" i="1"/>
  <c r="P438" i="1"/>
  <c r="O438" i="1"/>
  <c r="A438" i="1"/>
  <c r="V437" i="1"/>
  <c r="T437" i="1"/>
  <c r="S437" i="1"/>
  <c r="R437" i="1"/>
  <c r="Q437" i="1"/>
  <c r="P437" i="1"/>
  <c r="O437" i="1"/>
  <c r="A437" i="1"/>
  <c r="V436" i="1"/>
  <c r="T436" i="1"/>
  <c r="S436" i="1"/>
  <c r="R436" i="1"/>
  <c r="Q436" i="1"/>
  <c r="P436" i="1"/>
  <c r="O436" i="1"/>
  <c r="A436" i="1"/>
  <c r="V435" i="1"/>
  <c r="T435" i="1"/>
  <c r="S435" i="1"/>
  <c r="R435" i="1"/>
  <c r="Q435" i="1"/>
  <c r="P435" i="1"/>
  <c r="O435" i="1"/>
  <c r="A435" i="1"/>
  <c r="V434" i="1"/>
  <c r="T434" i="1"/>
  <c r="S434" i="1"/>
  <c r="R434" i="1"/>
  <c r="Q434" i="1"/>
  <c r="P434" i="1"/>
  <c r="O434" i="1"/>
  <c r="A434" i="1"/>
  <c r="V433" i="1"/>
  <c r="T433" i="1"/>
  <c r="S433" i="1"/>
  <c r="R433" i="1"/>
  <c r="Q433" i="1"/>
  <c r="P433" i="1"/>
  <c r="O433" i="1"/>
  <c r="A433" i="1"/>
  <c r="V432" i="1"/>
  <c r="T432" i="1"/>
  <c r="S432" i="1"/>
  <c r="R432" i="1"/>
  <c r="Q432" i="1"/>
  <c r="P432" i="1"/>
  <c r="O432" i="1"/>
  <c r="A432" i="1"/>
  <c r="V431" i="1"/>
  <c r="T431" i="1"/>
  <c r="S431" i="1"/>
  <c r="R431" i="1"/>
  <c r="Q431" i="1"/>
  <c r="P431" i="1"/>
  <c r="O431" i="1"/>
  <c r="A431" i="1"/>
  <c r="V430" i="1"/>
  <c r="T430" i="1"/>
  <c r="S430" i="1"/>
  <c r="R430" i="1"/>
  <c r="Q430" i="1"/>
  <c r="P430" i="1"/>
  <c r="O430" i="1"/>
  <c r="A430" i="1"/>
  <c r="V429" i="1"/>
  <c r="T429" i="1"/>
  <c r="S429" i="1"/>
  <c r="R429" i="1"/>
  <c r="Q429" i="1"/>
  <c r="P429" i="1"/>
  <c r="O429" i="1"/>
  <c r="A429" i="1"/>
  <c r="V428" i="1"/>
  <c r="T428" i="1"/>
  <c r="S428" i="1"/>
  <c r="R428" i="1"/>
  <c r="Q428" i="1"/>
  <c r="P428" i="1"/>
  <c r="O428" i="1"/>
  <c r="A428" i="1"/>
  <c r="V427" i="1"/>
  <c r="T427" i="1"/>
  <c r="S427" i="1"/>
  <c r="R427" i="1"/>
  <c r="Q427" i="1"/>
  <c r="P427" i="1"/>
  <c r="O427" i="1"/>
  <c r="A427" i="1"/>
  <c r="V426" i="1"/>
  <c r="T426" i="1"/>
  <c r="S426" i="1"/>
  <c r="R426" i="1"/>
  <c r="Q426" i="1"/>
  <c r="P426" i="1"/>
  <c r="O426" i="1"/>
  <c r="A426" i="1"/>
  <c r="V425" i="1"/>
  <c r="T425" i="1"/>
  <c r="S425" i="1"/>
  <c r="R425" i="1"/>
  <c r="Q425" i="1"/>
  <c r="P425" i="1"/>
  <c r="O425" i="1"/>
  <c r="A425" i="1"/>
  <c r="V424" i="1"/>
  <c r="T424" i="1"/>
  <c r="S424" i="1"/>
  <c r="R424" i="1"/>
  <c r="Q424" i="1"/>
  <c r="P424" i="1"/>
  <c r="O424" i="1"/>
  <c r="A424" i="1"/>
  <c r="V423" i="1"/>
  <c r="T423" i="1"/>
  <c r="S423" i="1"/>
  <c r="R423" i="1"/>
  <c r="Q423" i="1"/>
  <c r="P423" i="1"/>
  <c r="O423" i="1"/>
  <c r="A423" i="1"/>
  <c r="V422" i="1"/>
  <c r="T422" i="1"/>
  <c r="S422" i="1"/>
  <c r="R422" i="1"/>
  <c r="Q422" i="1"/>
  <c r="P422" i="1"/>
  <c r="O422" i="1"/>
  <c r="A422" i="1"/>
  <c r="V421" i="1"/>
  <c r="T421" i="1"/>
  <c r="S421" i="1"/>
  <c r="R421" i="1"/>
  <c r="Q421" i="1"/>
  <c r="P421" i="1"/>
  <c r="O421" i="1"/>
  <c r="A421" i="1"/>
  <c r="V420" i="1"/>
  <c r="T420" i="1"/>
  <c r="S420" i="1"/>
  <c r="R420" i="1"/>
  <c r="Q420" i="1"/>
  <c r="P420" i="1"/>
  <c r="O420" i="1"/>
  <c r="A420" i="1"/>
  <c r="V419" i="1"/>
  <c r="T419" i="1"/>
  <c r="S419" i="1"/>
  <c r="R419" i="1"/>
  <c r="Q419" i="1"/>
  <c r="P419" i="1"/>
  <c r="O419" i="1"/>
  <c r="A419" i="1"/>
  <c r="V418" i="1"/>
  <c r="T418" i="1"/>
  <c r="S418" i="1"/>
  <c r="R418" i="1"/>
  <c r="Q418" i="1"/>
  <c r="P418" i="1"/>
  <c r="O418" i="1"/>
  <c r="A418" i="1"/>
  <c r="V417" i="1"/>
  <c r="T417" i="1"/>
  <c r="S417" i="1"/>
  <c r="R417" i="1"/>
  <c r="Q417" i="1"/>
  <c r="P417" i="1"/>
  <c r="O417" i="1"/>
  <c r="A417" i="1"/>
  <c r="V416" i="1"/>
  <c r="T416" i="1"/>
  <c r="S416" i="1"/>
  <c r="R416" i="1"/>
  <c r="Q416" i="1"/>
  <c r="P416" i="1"/>
  <c r="O416" i="1"/>
  <c r="A416" i="1"/>
  <c r="V415" i="1"/>
  <c r="T415" i="1"/>
  <c r="S415" i="1"/>
  <c r="R415" i="1"/>
  <c r="Q415" i="1"/>
  <c r="P415" i="1"/>
  <c r="O415" i="1"/>
  <c r="A415" i="1"/>
  <c r="V414" i="1"/>
  <c r="T414" i="1"/>
  <c r="S414" i="1"/>
  <c r="R414" i="1"/>
  <c r="Q414" i="1"/>
  <c r="P414" i="1"/>
  <c r="O414" i="1"/>
  <c r="A414" i="1"/>
  <c r="V413" i="1"/>
  <c r="T413" i="1"/>
  <c r="S413" i="1"/>
  <c r="R413" i="1"/>
  <c r="Q413" i="1"/>
  <c r="P413" i="1"/>
  <c r="O413" i="1"/>
  <c r="A413" i="1"/>
  <c r="V412" i="1"/>
  <c r="T412" i="1"/>
  <c r="S412" i="1"/>
  <c r="R412" i="1"/>
  <c r="Q412" i="1"/>
  <c r="P412" i="1"/>
  <c r="O412" i="1"/>
  <c r="A412" i="1"/>
  <c r="V411" i="1"/>
  <c r="T411" i="1"/>
  <c r="S411" i="1"/>
  <c r="R411" i="1"/>
  <c r="Q411" i="1"/>
  <c r="P411" i="1"/>
  <c r="O411" i="1"/>
  <c r="A411" i="1"/>
  <c r="V410" i="1"/>
  <c r="T410" i="1"/>
  <c r="S410" i="1"/>
  <c r="R410" i="1"/>
  <c r="Q410" i="1"/>
  <c r="P410" i="1"/>
  <c r="O410" i="1"/>
  <c r="A410" i="1"/>
  <c r="V409" i="1"/>
  <c r="T409" i="1"/>
  <c r="S409" i="1"/>
  <c r="R409" i="1"/>
  <c r="Q409" i="1"/>
  <c r="P409" i="1"/>
  <c r="O409" i="1"/>
  <c r="A409" i="1"/>
  <c r="V408" i="1"/>
  <c r="T408" i="1"/>
  <c r="S408" i="1"/>
  <c r="R408" i="1"/>
  <c r="Q408" i="1"/>
  <c r="P408" i="1"/>
  <c r="O408" i="1"/>
  <c r="A408" i="1"/>
  <c r="V407" i="1"/>
  <c r="T407" i="1"/>
  <c r="S407" i="1"/>
  <c r="R407" i="1"/>
  <c r="Q407" i="1"/>
  <c r="P407" i="1"/>
  <c r="O407" i="1"/>
  <c r="A407" i="1"/>
  <c r="V406" i="1"/>
  <c r="T406" i="1"/>
  <c r="S406" i="1"/>
  <c r="R406" i="1"/>
  <c r="Q406" i="1"/>
  <c r="P406" i="1"/>
  <c r="O406" i="1"/>
  <c r="A406" i="1"/>
  <c r="V405" i="1"/>
  <c r="T405" i="1"/>
  <c r="S405" i="1"/>
  <c r="R405" i="1"/>
  <c r="Q405" i="1"/>
  <c r="P405" i="1"/>
  <c r="O405" i="1"/>
  <c r="A405" i="1"/>
  <c r="V404" i="1"/>
  <c r="T404" i="1"/>
  <c r="S404" i="1"/>
  <c r="R404" i="1"/>
  <c r="Q404" i="1"/>
  <c r="P404" i="1"/>
  <c r="O404" i="1"/>
  <c r="A404" i="1"/>
  <c r="V403" i="1"/>
  <c r="T403" i="1"/>
  <c r="S403" i="1"/>
  <c r="R403" i="1"/>
  <c r="Q403" i="1"/>
  <c r="P403" i="1"/>
  <c r="O403" i="1"/>
  <c r="A403" i="1"/>
  <c r="V402" i="1"/>
  <c r="T402" i="1"/>
  <c r="S402" i="1"/>
  <c r="R402" i="1"/>
  <c r="Q402" i="1"/>
  <c r="P402" i="1"/>
  <c r="O402" i="1"/>
  <c r="A402" i="1"/>
  <c r="V401" i="1"/>
  <c r="T401" i="1"/>
  <c r="S401" i="1"/>
  <c r="R401" i="1"/>
  <c r="Q401" i="1"/>
  <c r="P401" i="1"/>
  <c r="O401" i="1"/>
  <c r="A401" i="1"/>
  <c r="V400" i="1"/>
  <c r="T400" i="1"/>
  <c r="S400" i="1"/>
  <c r="R400" i="1"/>
  <c r="Q400" i="1"/>
  <c r="P400" i="1"/>
  <c r="O400" i="1"/>
  <c r="A400" i="1"/>
  <c r="V399" i="1"/>
  <c r="T399" i="1"/>
  <c r="S399" i="1"/>
  <c r="R399" i="1"/>
  <c r="Q399" i="1"/>
  <c r="P399" i="1"/>
  <c r="O399" i="1"/>
  <c r="A399" i="1"/>
  <c r="V398" i="1"/>
  <c r="T398" i="1"/>
  <c r="S398" i="1"/>
  <c r="R398" i="1"/>
  <c r="Q398" i="1"/>
  <c r="P398" i="1"/>
  <c r="O398" i="1"/>
  <c r="A398" i="1"/>
  <c r="V397" i="1"/>
  <c r="T397" i="1"/>
  <c r="S397" i="1"/>
  <c r="R397" i="1"/>
  <c r="Q397" i="1"/>
  <c r="P397" i="1"/>
  <c r="O397" i="1"/>
  <c r="A397" i="1"/>
  <c r="V396" i="1"/>
  <c r="T396" i="1"/>
  <c r="S396" i="1"/>
  <c r="R396" i="1"/>
  <c r="Q396" i="1"/>
  <c r="P396" i="1"/>
  <c r="O396" i="1"/>
  <c r="A396" i="1"/>
  <c r="V395" i="1"/>
  <c r="T395" i="1"/>
  <c r="S395" i="1"/>
  <c r="R395" i="1"/>
  <c r="Q395" i="1"/>
  <c r="P395" i="1"/>
  <c r="O395" i="1"/>
  <c r="A395" i="1"/>
  <c r="V394" i="1"/>
  <c r="T394" i="1"/>
  <c r="S394" i="1"/>
  <c r="R394" i="1"/>
  <c r="Q394" i="1"/>
  <c r="P394" i="1"/>
  <c r="O394" i="1"/>
  <c r="A394" i="1"/>
  <c r="V393" i="1"/>
  <c r="T393" i="1"/>
  <c r="S393" i="1"/>
  <c r="R393" i="1"/>
  <c r="Q393" i="1"/>
  <c r="P393" i="1"/>
  <c r="O393" i="1"/>
  <c r="A393" i="1"/>
  <c r="V392" i="1"/>
  <c r="T392" i="1"/>
  <c r="S392" i="1"/>
  <c r="R392" i="1"/>
  <c r="Q392" i="1"/>
  <c r="P392" i="1"/>
  <c r="O392" i="1"/>
  <c r="A392" i="1"/>
  <c r="V391" i="1"/>
  <c r="T391" i="1"/>
  <c r="S391" i="1"/>
  <c r="R391" i="1"/>
  <c r="Q391" i="1"/>
  <c r="P391" i="1"/>
  <c r="O391" i="1"/>
  <c r="A391" i="1"/>
  <c r="V390" i="1"/>
  <c r="T390" i="1"/>
  <c r="S390" i="1"/>
  <c r="R390" i="1"/>
  <c r="Q390" i="1"/>
  <c r="P390" i="1"/>
  <c r="O390" i="1"/>
  <c r="A390" i="1"/>
  <c r="V389" i="1"/>
  <c r="T389" i="1"/>
  <c r="S389" i="1"/>
  <c r="R389" i="1"/>
  <c r="Q389" i="1"/>
  <c r="P389" i="1"/>
  <c r="O389" i="1"/>
  <c r="A389" i="1"/>
  <c r="V388" i="1"/>
  <c r="T388" i="1"/>
  <c r="S388" i="1"/>
  <c r="R388" i="1"/>
  <c r="Q388" i="1"/>
  <c r="P388" i="1"/>
  <c r="O388" i="1"/>
  <c r="A388" i="1"/>
  <c r="V387" i="1"/>
  <c r="T387" i="1"/>
  <c r="S387" i="1"/>
  <c r="R387" i="1"/>
  <c r="Q387" i="1"/>
  <c r="P387" i="1"/>
  <c r="O387" i="1"/>
  <c r="A387" i="1"/>
  <c r="V386" i="1"/>
  <c r="T386" i="1"/>
  <c r="S386" i="1"/>
  <c r="R386" i="1"/>
  <c r="Q386" i="1"/>
  <c r="P386" i="1"/>
  <c r="O386" i="1"/>
  <c r="A386" i="1"/>
  <c r="V385" i="1"/>
  <c r="T385" i="1"/>
  <c r="S385" i="1"/>
  <c r="R385" i="1"/>
  <c r="Q385" i="1"/>
  <c r="P385" i="1"/>
  <c r="O385" i="1"/>
  <c r="A385" i="1"/>
  <c r="V384" i="1"/>
  <c r="T384" i="1"/>
  <c r="S384" i="1"/>
  <c r="R384" i="1"/>
  <c r="Q384" i="1"/>
  <c r="P384" i="1"/>
  <c r="O384" i="1"/>
  <c r="A384" i="1"/>
  <c r="V383" i="1"/>
  <c r="T383" i="1"/>
  <c r="S383" i="1"/>
  <c r="R383" i="1"/>
  <c r="Q383" i="1"/>
  <c r="P383" i="1"/>
  <c r="O383" i="1"/>
  <c r="A383" i="1"/>
  <c r="V382" i="1"/>
  <c r="T382" i="1"/>
  <c r="S382" i="1"/>
  <c r="R382" i="1"/>
  <c r="Q382" i="1"/>
  <c r="P382" i="1"/>
  <c r="O382" i="1"/>
  <c r="A382" i="1"/>
  <c r="V381" i="1"/>
  <c r="T381" i="1"/>
  <c r="S381" i="1"/>
  <c r="R381" i="1"/>
  <c r="Q381" i="1"/>
  <c r="P381" i="1"/>
  <c r="O381" i="1"/>
  <c r="A381" i="1"/>
  <c r="V380" i="1"/>
  <c r="T380" i="1"/>
  <c r="S380" i="1"/>
  <c r="R380" i="1"/>
  <c r="Q380" i="1"/>
  <c r="P380" i="1"/>
  <c r="O380" i="1"/>
  <c r="A380" i="1"/>
  <c r="V379" i="1"/>
  <c r="T379" i="1"/>
  <c r="S379" i="1"/>
  <c r="R379" i="1"/>
  <c r="Q379" i="1"/>
  <c r="P379" i="1"/>
  <c r="O379" i="1"/>
  <c r="A379" i="1"/>
  <c r="V378" i="1"/>
  <c r="T378" i="1"/>
  <c r="S378" i="1"/>
  <c r="R378" i="1"/>
  <c r="Q378" i="1"/>
  <c r="P378" i="1"/>
  <c r="O378" i="1"/>
  <c r="A378" i="1"/>
  <c r="V377" i="1"/>
  <c r="T377" i="1"/>
  <c r="S377" i="1"/>
  <c r="R377" i="1"/>
  <c r="Q377" i="1"/>
  <c r="P377" i="1"/>
  <c r="O377" i="1"/>
  <c r="A377" i="1"/>
  <c r="V376" i="1"/>
  <c r="T376" i="1"/>
  <c r="S376" i="1"/>
  <c r="R376" i="1"/>
  <c r="Q376" i="1"/>
  <c r="P376" i="1"/>
  <c r="O376" i="1"/>
  <c r="A376" i="1"/>
  <c r="V375" i="1"/>
  <c r="T375" i="1"/>
  <c r="S375" i="1"/>
  <c r="R375" i="1"/>
  <c r="Q375" i="1"/>
  <c r="P375" i="1"/>
  <c r="O375" i="1"/>
  <c r="A375" i="1"/>
  <c r="V374" i="1"/>
  <c r="T374" i="1"/>
  <c r="S374" i="1"/>
  <c r="R374" i="1"/>
  <c r="Q374" i="1"/>
  <c r="P374" i="1"/>
  <c r="O374" i="1"/>
  <c r="A374" i="1"/>
  <c r="V373" i="1"/>
  <c r="T373" i="1"/>
  <c r="S373" i="1"/>
  <c r="R373" i="1"/>
  <c r="Q373" i="1"/>
  <c r="P373" i="1"/>
  <c r="O373" i="1"/>
  <c r="A373" i="1"/>
  <c r="V372" i="1"/>
  <c r="T372" i="1"/>
  <c r="S372" i="1"/>
  <c r="R372" i="1"/>
  <c r="Q372" i="1"/>
  <c r="P372" i="1"/>
  <c r="O372" i="1"/>
  <c r="A372" i="1"/>
  <c r="V371" i="1"/>
  <c r="T371" i="1"/>
  <c r="S371" i="1"/>
  <c r="R371" i="1"/>
  <c r="Q371" i="1"/>
  <c r="P371" i="1"/>
  <c r="O371" i="1"/>
  <c r="A371" i="1"/>
  <c r="V370" i="1"/>
  <c r="T370" i="1"/>
  <c r="S370" i="1"/>
  <c r="R370" i="1"/>
  <c r="Q370" i="1"/>
  <c r="P370" i="1"/>
  <c r="O370" i="1"/>
  <c r="A370" i="1"/>
  <c r="V369" i="1"/>
  <c r="T369" i="1"/>
  <c r="S369" i="1"/>
  <c r="R369" i="1"/>
  <c r="Q369" i="1"/>
  <c r="P369" i="1"/>
  <c r="O369" i="1"/>
  <c r="A369" i="1"/>
  <c r="V368" i="1"/>
  <c r="T368" i="1"/>
  <c r="S368" i="1"/>
  <c r="R368" i="1"/>
  <c r="Q368" i="1"/>
  <c r="P368" i="1"/>
  <c r="O368" i="1"/>
  <c r="A368" i="1"/>
  <c r="V367" i="1"/>
  <c r="T367" i="1"/>
  <c r="S367" i="1"/>
  <c r="R367" i="1"/>
  <c r="Q367" i="1"/>
  <c r="P367" i="1"/>
  <c r="O367" i="1"/>
  <c r="A367" i="1"/>
  <c r="V366" i="1"/>
  <c r="T366" i="1"/>
  <c r="S366" i="1"/>
  <c r="R366" i="1"/>
  <c r="Q366" i="1"/>
  <c r="P366" i="1"/>
  <c r="O366" i="1"/>
  <c r="A366" i="1"/>
  <c r="V365" i="1"/>
  <c r="T365" i="1"/>
  <c r="S365" i="1"/>
  <c r="R365" i="1"/>
  <c r="Q365" i="1"/>
  <c r="P365" i="1"/>
  <c r="O365" i="1"/>
  <c r="A365" i="1"/>
  <c r="V364" i="1"/>
  <c r="T364" i="1"/>
  <c r="S364" i="1"/>
  <c r="R364" i="1"/>
  <c r="Q364" i="1"/>
  <c r="P364" i="1"/>
  <c r="O364" i="1"/>
  <c r="A364" i="1"/>
  <c r="V363" i="1"/>
  <c r="T363" i="1"/>
  <c r="S363" i="1"/>
  <c r="R363" i="1"/>
  <c r="Q363" i="1"/>
  <c r="P363" i="1"/>
  <c r="O363" i="1"/>
  <c r="A363" i="1"/>
  <c r="V362" i="1"/>
  <c r="T362" i="1"/>
  <c r="S362" i="1"/>
  <c r="R362" i="1"/>
  <c r="Q362" i="1"/>
  <c r="P362" i="1"/>
  <c r="O362" i="1"/>
  <c r="A362" i="1"/>
  <c r="V361" i="1"/>
  <c r="T361" i="1"/>
  <c r="S361" i="1"/>
  <c r="R361" i="1"/>
  <c r="Q361" i="1"/>
  <c r="P361" i="1"/>
  <c r="O361" i="1"/>
  <c r="A361" i="1"/>
  <c r="V360" i="1"/>
  <c r="T360" i="1"/>
  <c r="S360" i="1"/>
  <c r="R360" i="1"/>
  <c r="Q360" i="1"/>
  <c r="P360" i="1"/>
  <c r="O360" i="1"/>
  <c r="A360" i="1"/>
  <c r="V359" i="1"/>
  <c r="T359" i="1"/>
  <c r="S359" i="1"/>
  <c r="R359" i="1"/>
  <c r="Q359" i="1"/>
  <c r="P359" i="1"/>
  <c r="O359" i="1"/>
  <c r="A359" i="1"/>
  <c r="V358" i="1"/>
  <c r="T358" i="1"/>
  <c r="S358" i="1"/>
  <c r="R358" i="1"/>
  <c r="Q358" i="1"/>
  <c r="P358" i="1"/>
  <c r="O358" i="1"/>
  <c r="A358" i="1"/>
  <c r="V357" i="1"/>
  <c r="T357" i="1"/>
  <c r="S357" i="1"/>
  <c r="R357" i="1"/>
  <c r="Q357" i="1"/>
  <c r="P357" i="1"/>
  <c r="O357" i="1"/>
  <c r="A357" i="1"/>
  <c r="V356" i="1"/>
  <c r="T356" i="1"/>
  <c r="S356" i="1"/>
  <c r="R356" i="1"/>
  <c r="Q356" i="1"/>
  <c r="P356" i="1"/>
  <c r="O356" i="1"/>
  <c r="A356" i="1"/>
  <c r="V355" i="1"/>
  <c r="T355" i="1"/>
  <c r="S355" i="1"/>
  <c r="R355" i="1"/>
  <c r="Q355" i="1"/>
  <c r="P355" i="1"/>
  <c r="O355" i="1"/>
  <c r="A355" i="1"/>
  <c r="V354" i="1"/>
  <c r="T354" i="1"/>
  <c r="S354" i="1"/>
  <c r="R354" i="1"/>
  <c r="Q354" i="1"/>
  <c r="P354" i="1"/>
  <c r="O354" i="1"/>
  <c r="A354" i="1"/>
  <c r="V353" i="1"/>
  <c r="T353" i="1"/>
  <c r="S353" i="1"/>
  <c r="R353" i="1"/>
  <c r="Q353" i="1"/>
  <c r="P353" i="1"/>
  <c r="O353" i="1"/>
  <c r="A353" i="1"/>
  <c r="V352" i="1"/>
  <c r="T352" i="1"/>
  <c r="S352" i="1"/>
  <c r="R352" i="1"/>
  <c r="Q352" i="1"/>
  <c r="P352" i="1"/>
  <c r="O352" i="1"/>
  <c r="A352" i="1"/>
  <c r="V351" i="1"/>
  <c r="T351" i="1"/>
  <c r="S351" i="1"/>
  <c r="R351" i="1"/>
  <c r="Q351" i="1"/>
  <c r="P351" i="1"/>
  <c r="O351" i="1"/>
  <c r="A351" i="1"/>
  <c r="V350" i="1"/>
  <c r="T350" i="1"/>
  <c r="S350" i="1"/>
  <c r="R350" i="1"/>
  <c r="Q350" i="1"/>
  <c r="P350" i="1"/>
  <c r="O350" i="1"/>
  <c r="A350" i="1"/>
  <c r="V349" i="1"/>
  <c r="T349" i="1"/>
  <c r="S349" i="1"/>
  <c r="R349" i="1"/>
  <c r="Q349" i="1"/>
  <c r="P349" i="1"/>
  <c r="O349" i="1"/>
  <c r="A349" i="1"/>
  <c r="V348" i="1"/>
  <c r="T348" i="1"/>
  <c r="S348" i="1"/>
  <c r="R348" i="1"/>
  <c r="Q348" i="1"/>
  <c r="P348" i="1"/>
  <c r="O348" i="1"/>
  <c r="A348" i="1"/>
  <c r="V347" i="1"/>
  <c r="T347" i="1"/>
  <c r="S347" i="1"/>
  <c r="R347" i="1"/>
  <c r="Q347" i="1"/>
  <c r="P347" i="1"/>
  <c r="O347" i="1"/>
  <c r="A347" i="1"/>
  <c r="V346" i="1"/>
  <c r="T346" i="1"/>
  <c r="S346" i="1"/>
  <c r="R346" i="1"/>
  <c r="Q346" i="1"/>
  <c r="P346" i="1"/>
  <c r="O346" i="1"/>
  <c r="A346" i="1"/>
  <c r="V345" i="1"/>
  <c r="T345" i="1"/>
  <c r="S345" i="1"/>
  <c r="R345" i="1"/>
  <c r="Q345" i="1"/>
  <c r="P345" i="1"/>
  <c r="O345" i="1"/>
  <c r="A345" i="1"/>
  <c r="V344" i="1"/>
  <c r="T344" i="1"/>
  <c r="S344" i="1"/>
  <c r="R344" i="1"/>
  <c r="Q344" i="1"/>
  <c r="P344" i="1"/>
  <c r="O344" i="1"/>
  <c r="A344" i="1"/>
  <c r="V343" i="1"/>
  <c r="T343" i="1"/>
  <c r="S343" i="1"/>
  <c r="R343" i="1"/>
  <c r="Q343" i="1"/>
  <c r="P343" i="1"/>
  <c r="O343" i="1"/>
  <c r="A343" i="1"/>
  <c r="V342" i="1"/>
  <c r="T342" i="1"/>
  <c r="S342" i="1"/>
  <c r="R342" i="1"/>
  <c r="Q342" i="1"/>
  <c r="P342" i="1"/>
  <c r="O342" i="1"/>
  <c r="A342" i="1"/>
  <c r="V341" i="1"/>
  <c r="T341" i="1"/>
  <c r="S341" i="1"/>
  <c r="R341" i="1"/>
  <c r="Q341" i="1"/>
  <c r="P341" i="1"/>
  <c r="O341" i="1"/>
  <c r="A341" i="1"/>
  <c r="V340" i="1"/>
  <c r="T340" i="1"/>
  <c r="S340" i="1"/>
  <c r="R340" i="1"/>
  <c r="Q340" i="1"/>
  <c r="P340" i="1"/>
  <c r="O340" i="1"/>
  <c r="A340" i="1"/>
  <c r="V339" i="1"/>
  <c r="T339" i="1"/>
  <c r="S339" i="1"/>
  <c r="R339" i="1"/>
  <c r="Q339" i="1"/>
  <c r="P339" i="1"/>
  <c r="O339" i="1"/>
  <c r="A339" i="1"/>
  <c r="V338" i="1"/>
  <c r="T338" i="1"/>
  <c r="S338" i="1"/>
  <c r="R338" i="1"/>
  <c r="Q338" i="1"/>
  <c r="P338" i="1"/>
  <c r="O338" i="1"/>
  <c r="A338" i="1"/>
  <c r="V337" i="1"/>
  <c r="T337" i="1"/>
  <c r="S337" i="1"/>
  <c r="R337" i="1"/>
  <c r="Q337" i="1"/>
  <c r="P337" i="1"/>
  <c r="O337" i="1"/>
  <c r="A337" i="1"/>
  <c r="V336" i="1"/>
  <c r="T336" i="1"/>
  <c r="S336" i="1"/>
  <c r="R336" i="1"/>
  <c r="Q336" i="1"/>
  <c r="P336" i="1"/>
  <c r="O336" i="1"/>
  <c r="A336" i="1"/>
  <c r="V335" i="1"/>
  <c r="T335" i="1"/>
  <c r="S335" i="1"/>
  <c r="R335" i="1"/>
  <c r="Q335" i="1"/>
  <c r="P335" i="1"/>
  <c r="O335" i="1"/>
  <c r="A335" i="1"/>
  <c r="V334" i="1"/>
  <c r="T334" i="1"/>
  <c r="S334" i="1"/>
  <c r="R334" i="1"/>
  <c r="Q334" i="1"/>
  <c r="P334" i="1"/>
  <c r="O334" i="1"/>
  <c r="A334" i="1"/>
  <c r="V333" i="1"/>
  <c r="T333" i="1"/>
  <c r="S333" i="1"/>
  <c r="R333" i="1"/>
  <c r="Q333" i="1"/>
  <c r="P333" i="1"/>
  <c r="O333" i="1"/>
  <c r="A333" i="1"/>
  <c r="V332" i="1"/>
  <c r="T332" i="1"/>
  <c r="S332" i="1"/>
  <c r="R332" i="1"/>
  <c r="Q332" i="1"/>
  <c r="P332" i="1"/>
  <c r="O332" i="1"/>
  <c r="A332" i="1"/>
  <c r="V331" i="1"/>
  <c r="T331" i="1"/>
  <c r="S331" i="1"/>
  <c r="R331" i="1"/>
  <c r="Q331" i="1"/>
  <c r="P331" i="1"/>
  <c r="O331" i="1"/>
  <c r="A331" i="1"/>
  <c r="V330" i="1"/>
  <c r="T330" i="1"/>
  <c r="S330" i="1"/>
  <c r="R330" i="1"/>
  <c r="Q330" i="1"/>
  <c r="P330" i="1"/>
  <c r="O330" i="1"/>
  <c r="A330" i="1"/>
  <c r="V329" i="1"/>
  <c r="T329" i="1"/>
  <c r="S329" i="1"/>
  <c r="R329" i="1"/>
  <c r="Q329" i="1"/>
  <c r="P329" i="1"/>
  <c r="O329" i="1"/>
  <c r="A329" i="1"/>
  <c r="V328" i="1"/>
  <c r="T328" i="1"/>
  <c r="S328" i="1"/>
  <c r="R328" i="1"/>
  <c r="Q328" i="1"/>
  <c r="P328" i="1"/>
  <c r="O328" i="1"/>
  <c r="A328" i="1"/>
  <c r="V327" i="1"/>
  <c r="T327" i="1"/>
  <c r="S327" i="1"/>
  <c r="R327" i="1"/>
  <c r="Q327" i="1"/>
  <c r="P327" i="1"/>
  <c r="O327" i="1"/>
  <c r="A327" i="1"/>
  <c r="V326" i="1"/>
  <c r="T326" i="1"/>
  <c r="S326" i="1"/>
  <c r="R326" i="1"/>
  <c r="Q326" i="1"/>
  <c r="P326" i="1"/>
  <c r="O326" i="1"/>
  <c r="A326" i="1"/>
  <c r="V325" i="1"/>
  <c r="T325" i="1"/>
  <c r="S325" i="1"/>
  <c r="R325" i="1"/>
  <c r="Q325" i="1"/>
  <c r="P325" i="1"/>
  <c r="O325" i="1"/>
  <c r="A325" i="1"/>
  <c r="V324" i="1"/>
  <c r="T324" i="1"/>
  <c r="S324" i="1"/>
  <c r="R324" i="1"/>
  <c r="Q324" i="1"/>
  <c r="P324" i="1"/>
  <c r="O324" i="1"/>
  <c r="A324" i="1"/>
  <c r="V323" i="1"/>
  <c r="T323" i="1"/>
  <c r="S323" i="1"/>
  <c r="R323" i="1"/>
  <c r="Q323" i="1"/>
  <c r="P323" i="1"/>
  <c r="O323" i="1"/>
  <c r="A323" i="1"/>
  <c r="V322" i="1"/>
  <c r="T322" i="1"/>
  <c r="S322" i="1"/>
  <c r="R322" i="1"/>
  <c r="Q322" i="1"/>
  <c r="P322" i="1"/>
  <c r="O322" i="1"/>
  <c r="A322" i="1"/>
  <c r="V321" i="1"/>
  <c r="T321" i="1"/>
  <c r="S321" i="1"/>
  <c r="R321" i="1"/>
  <c r="Q321" i="1"/>
  <c r="P321" i="1"/>
  <c r="O321" i="1"/>
  <c r="A321" i="1"/>
  <c r="V320" i="1"/>
  <c r="T320" i="1"/>
  <c r="S320" i="1"/>
  <c r="R320" i="1"/>
  <c r="Q320" i="1"/>
  <c r="P320" i="1"/>
  <c r="O320" i="1"/>
  <c r="A320" i="1"/>
  <c r="V319" i="1"/>
  <c r="T319" i="1"/>
  <c r="S319" i="1"/>
  <c r="R319" i="1"/>
  <c r="Q319" i="1"/>
  <c r="P319" i="1"/>
  <c r="O319" i="1"/>
  <c r="A319" i="1"/>
  <c r="V318" i="1"/>
  <c r="T318" i="1"/>
  <c r="S318" i="1"/>
  <c r="R318" i="1"/>
  <c r="Q318" i="1"/>
  <c r="P318" i="1"/>
  <c r="O318" i="1"/>
  <c r="A318" i="1"/>
  <c r="V317" i="1"/>
  <c r="T317" i="1"/>
  <c r="S317" i="1"/>
  <c r="R317" i="1"/>
  <c r="Q317" i="1"/>
  <c r="P317" i="1"/>
  <c r="O317" i="1"/>
  <c r="A317" i="1"/>
  <c r="V316" i="1"/>
  <c r="T316" i="1"/>
  <c r="S316" i="1"/>
  <c r="R316" i="1"/>
  <c r="Q316" i="1"/>
  <c r="P316" i="1"/>
  <c r="O316" i="1"/>
  <c r="A316" i="1"/>
  <c r="V315" i="1"/>
  <c r="T315" i="1"/>
  <c r="S315" i="1"/>
  <c r="R315" i="1"/>
  <c r="Q315" i="1"/>
  <c r="P315" i="1"/>
  <c r="O315" i="1"/>
  <c r="A315" i="1"/>
  <c r="V314" i="1"/>
  <c r="T314" i="1"/>
  <c r="S314" i="1"/>
  <c r="R314" i="1"/>
  <c r="Q314" i="1"/>
  <c r="P314" i="1"/>
  <c r="O314" i="1"/>
  <c r="A314" i="1"/>
  <c r="V313" i="1"/>
  <c r="T313" i="1"/>
  <c r="S313" i="1"/>
  <c r="R313" i="1"/>
  <c r="Q313" i="1"/>
  <c r="P313" i="1"/>
  <c r="O313" i="1"/>
  <c r="A313" i="1"/>
  <c r="V312" i="1"/>
  <c r="T312" i="1"/>
  <c r="S312" i="1"/>
  <c r="R312" i="1"/>
  <c r="Q312" i="1"/>
  <c r="P312" i="1"/>
  <c r="O312" i="1"/>
  <c r="A312" i="1"/>
  <c r="V311" i="1"/>
  <c r="T311" i="1"/>
  <c r="S311" i="1"/>
  <c r="R311" i="1"/>
  <c r="Q311" i="1"/>
  <c r="P311" i="1"/>
  <c r="O311" i="1"/>
  <c r="A311" i="1"/>
  <c r="V310" i="1"/>
  <c r="T310" i="1"/>
  <c r="S310" i="1"/>
  <c r="R310" i="1"/>
  <c r="Q310" i="1"/>
  <c r="P310" i="1"/>
  <c r="O310" i="1"/>
  <c r="A310" i="1"/>
  <c r="V309" i="1"/>
  <c r="T309" i="1"/>
  <c r="S309" i="1"/>
  <c r="R309" i="1"/>
  <c r="Q309" i="1"/>
  <c r="P309" i="1"/>
  <c r="O309" i="1"/>
  <c r="A309" i="1"/>
  <c r="V308" i="1"/>
  <c r="T308" i="1"/>
  <c r="S308" i="1"/>
  <c r="R308" i="1"/>
  <c r="Q308" i="1"/>
  <c r="P308" i="1"/>
  <c r="O308" i="1"/>
  <c r="A308" i="1"/>
  <c r="V307" i="1"/>
  <c r="T307" i="1"/>
  <c r="S307" i="1"/>
  <c r="R307" i="1"/>
  <c r="Q307" i="1"/>
  <c r="P307" i="1"/>
  <c r="O307" i="1"/>
  <c r="A307" i="1"/>
  <c r="V306" i="1"/>
  <c r="T306" i="1"/>
  <c r="S306" i="1"/>
  <c r="R306" i="1"/>
  <c r="Q306" i="1"/>
  <c r="P306" i="1"/>
  <c r="O306" i="1"/>
  <c r="A306" i="1"/>
  <c r="V305" i="1"/>
  <c r="T305" i="1"/>
  <c r="S305" i="1"/>
  <c r="R305" i="1"/>
  <c r="Q305" i="1"/>
  <c r="P305" i="1"/>
  <c r="O305" i="1"/>
  <c r="A305" i="1"/>
  <c r="V304" i="1"/>
  <c r="T304" i="1"/>
  <c r="S304" i="1"/>
  <c r="R304" i="1"/>
  <c r="Q304" i="1"/>
  <c r="P304" i="1"/>
  <c r="O304" i="1"/>
  <c r="A304" i="1"/>
  <c r="V303" i="1"/>
  <c r="T303" i="1"/>
  <c r="S303" i="1"/>
  <c r="R303" i="1"/>
  <c r="Q303" i="1"/>
  <c r="P303" i="1"/>
  <c r="O303" i="1"/>
  <c r="A303" i="1"/>
  <c r="V302" i="1"/>
  <c r="T302" i="1"/>
  <c r="S302" i="1"/>
  <c r="R302" i="1"/>
  <c r="Q302" i="1"/>
  <c r="P302" i="1"/>
  <c r="O302" i="1"/>
  <c r="A302" i="1"/>
  <c r="V301" i="1"/>
  <c r="T301" i="1"/>
  <c r="S301" i="1"/>
  <c r="R301" i="1"/>
  <c r="Q301" i="1"/>
  <c r="P301" i="1"/>
  <c r="O301" i="1"/>
  <c r="A301" i="1"/>
  <c r="V300" i="1"/>
  <c r="T300" i="1"/>
  <c r="S300" i="1"/>
  <c r="R300" i="1"/>
  <c r="Q300" i="1"/>
  <c r="P300" i="1"/>
  <c r="O300" i="1"/>
  <c r="A300" i="1"/>
  <c r="V299" i="1"/>
  <c r="T299" i="1"/>
  <c r="S299" i="1"/>
  <c r="R299" i="1"/>
  <c r="Q299" i="1"/>
  <c r="P299" i="1"/>
  <c r="O299" i="1"/>
  <c r="A299" i="1"/>
  <c r="V298" i="1"/>
  <c r="T298" i="1"/>
  <c r="S298" i="1"/>
  <c r="R298" i="1"/>
  <c r="Q298" i="1"/>
  <c r="P298" i="1"/>
  <c r="O298" i="1"/>
  <c r="A298" i="1"/>
  <c r="V297" i="1"/>
  <c r="T297" i="1"/>
  <c r="S297" i="1"/>
  <c r="R297" i="1"/>
  <c r="Q297" i="1"/>
  <c r="P297" i="1"/>
  <c r="O297" i="1"/>
  <c r="A297" i="1"/>
  <c r="V296" i="1"/>
  <c r="T296" i="1"/>
  <c r="S296" i="1"/>
  <c r="R296" i="1"/>
  <c r="Q296" i="1"/>
  <c r="P296" i="1"/>
  <c r="O296" i="1"/>
  <c r="A296" i="1"/>
  <c r="V295" i="1"/>
  <c r="T295" i="1"/>
  <c r="S295" i="1"/>
  <c r="R295" i="1"/>
  <c r="Q295" i="1"/>
  <c r="P295" i="1"/>
  <c r="O295" i="1"/>
  <c r="A295" i="1"/>
  <c r="V294" i="1"/>
  <c r="T294" i="1"/>
  <c r="S294" i="1"/>
  <c r="R294" i="1"/>
  <c r="Q294" i="1"/>
  <c r="P294" i="1"/>
  <c r="O294" i="1"/>
  <c r="A294" i="1"/>
  <c r="V293" i="1"/>
  <c r="T293" i="1"/>
  <c r="S293" i="1"/>
  <c r="R293" i="1"/>
  <c r="Q293" i="1"/>
  <c r="P293" i="1"/>
  <c r="O293" i="1"/>
  <c r="A293" i="1"/>
  <c r="V292" i="1"/>
  <c r="T292" i="1"/>
  <c r="S292" i="1"/>
  <c r="R292" i="1"/>
  <c r="Q292" i="1"/>
  <c r="P292" i="1"/>
  <c r="O292" i="1"/>
  <c r="A292" i="1"/>
  <c r="V291" i="1"/>
  <c r="T291" i="1"/>
  <c r="S291" i="1"/>
  <c r="R291" i="1"/>
  <c r="Q291" i="1"/>
  <c r="P291" i="1"/>
  <c r="O291" i="1"/>
  <c r="A291" i="1"/>
  <c r="V290" i="1"/>
  <c r="T290" i="1"/>
  <c r="S290" i="1"/>
  <c r="R290" i="1"/>
  <c r="Q290" i="1"/>
  <c r="P290" i="1"/>
  <c r="O290" i="1"/>
  <c r="A290" i="1"/>
  <c r="V289" i="1"/>
  <c r="T289" i="1"/>
  <c r="S289" i="1"/>
  <c r="R289" i="1"/>
  <c r="Q289" i="1"/>
  <c r="P289" i="1"/>
  <c r="O289" i="1"/>
  <c r="A289" i="1"/>
  <c r="V288" i="1"/>
  <c r="T288" i="1"/>
  <c r="S288" i="1"/>
  <c r="R288" i="1"/>
  <c r="Q288" i="1"/>
  <c r="P288" i="1"/>
  <c r="O288" i="1"/>
  <c r="A288" i="1"/>
  <c r="V287" i="1"/>
  <c r="T287" i="1"/>
  <c r="S287" i="1"/>
  <c r="R287" i="1"/>
  <c r="Q287" i="1"/>
  <c r="P287" i="1"/>
  <c r="O287" i="1"/>
  <c r="A287" i="1"/>
  <c r="V286" i="1"/>
  <c r="T286" i="1"/>
  <c r="S286" i="1"/>
  <c r="R286" i="1"/>
  <c r="Q286" i="1"/>
  <c r="P286" i="1"/>
  <c r="O286" i="1"/>
  <c r="A286" i="1"/>
  <c r="V285" i="1"/>
  <c r="T285" i="1"/>
  <c r="S285" i="1"/>
  <c r="R285" i="1"/>
  <c r="Q285" i="1"/>
  <c r="P285" i="1"/>
  <c r="O285" i="1"/>
  <c r="A285" i="1"/>
  <c r="V284" i="1"/>
  <c r="T284" i="1"/>
  <c r="S284" i="1"/>
  <c r="R284" i="1"/>
  <c r="Q284" i="1"/>
  <c r="P284" i="1"/>
  <c r="O284" i="1"/>
  <c r="A284" i="1"/>
  <c r="V283" i="1"/>
  <c r="T283" i="1"/>
  <c r="S283" i="1"/>
  <c r="R283" i="1"/>
  <c r="Q283" i="1"/>
  <c r="P283" i="1"/>
  <c r="O283" i="1"/>
  <c r="A283" i="1"/>
  <c r="V282" i="1"/>
  <c r="T282" i="1"/>
  <c r="S282" i="1"/>
  <c r="R282" i="1"/>
  <c r="Q282" i="1"/>
  <c r="P282" i="1"/>
  <c r="O282" i="1"/>
  <c r="A282" i="1"/>
  <c r="V281" i="1"/>
  <c r="T281" i="1"/>
  <c r="S281" i="1"/>
  <c r="R281" i="1"/>
  <c r="Q281" i="1"/>
  <c r="P281" i="1"/>
  <c r="O281" i="1"/>
  <c r="A281" i="1"/>
  <c r="V280" i="1"/>
  <c r="T280" i="1"/>
  <c r="S280" i="1"/>
  <c r="R280" i="1"/>
  <c r="Q280" i="1"/>
  <c r="P280" i="1"/>
  <c r="O280" i="1"/>
  <c r="A280" i="1"/>
  <c r="V279" i="1"/>
  <c r="T279" i="1"/>
  <c r="S279" i="1"/>
  <c r="R279" i="1"/>
  <c r="Q279" i="1"/>
  <c r="P279" i="1"/>
  <c r="O279" i="1"/>
  <c r="A279" i="1"/>
  <c r="V278" i="1"/>
  <c r="T278" i="1"/>
  <c r="S278" i="1"/>
  <c r="R278" i="1"/>
  <c r="Q278" i="1"/>
  <c r="P278" i="1"/>
  <c r="O278" i="1"/>
  <c r="A278" i="1"/>
  <c r="V277" i="1"/>
  <c r="T277" i="1"/>
  <c r="S277" i="1"/>
  <c r="R277" i="1"/>
  <c r="Q277" i="1"/>
  <c r="P277" i="1"/>
  <c r="O277" i="1"/>
  <c r="A277" i="1"/>
  <c r="V276" i="1"/>
  <c r="T276" i="1"/>
  <c r="S276" i="1"/>
  <c r="R276" i="1"/>
  <c r="Q276" i="1"/>
  <c r="P276" i="1"/>
  <c r="O276" i="1"/>
  <c r="A276" i="1"/>
  <c r="V275" i="1"/>
  <c r="T275" i="1"/>
  <c r="S275" i="1"/>
  <c r="R275" i="1"/>
  <c r="Q275" i="1"/>
  <c r="P275" i="1"/>
  <c r="O275" i="1"/>
  <c r="A275" i="1"/>
  <c r="V274" i="1"/>
  <c r="T274" i="1"/>
  <c r="S274" i="1"/>
  <c r="R274" i="1"/>
  <c r="Q274" i="1"/>
  <c r="P274" i="1"/>
  <c r="O274" i="1"/>
  <c r="A274" i="1"/>
  <c r="V273" i="1"/>
  <c r="T273" i="1"/>
  <c r="S273" i="1"/>
  <c r="R273" i="1"/>
  <c r="Q273" i="1"/>
  <c r="P273" i="1"/>
  <c r="O273" i="1"/>
  <c r="A273" i="1"/>
  <c r="V272" i="1"/>
  <c r="T272" i="1"/>
  <c r="S272" i="1"/>
  <c r="R272" i="1"/>
  <c r="Q272" i="1"/>
  <c r="P272" i="1"/>
  <c r="O272" i="1"/>
  <c r="A272" i="1"/>
  <c r="V271" i="1"/>
  <c r="T271" i="1"/>
  <c r="S271" i="1"/>
  <c r="R271" i="1"/>
  <c r="Q271" i="1"/>
  <c r="P271" i="1"/>
  <c r="O271" i="1"/>
  <c r="A271" i="1"/>
  <c r="V270" i="1"/>
  <c r="T270" i="1"/>
  <c r="S270" i="1"/>
  <c r="R270" i="1"/>
  <c r="Q270" i="1"/>
  <c r="P270" i="1"/>
  <c r="O270" i="1"/>
  <c r="A270" i="1"/>
  <c r="V269" i="1"/>
  <c r="T269" i="1"/>
  <c r="S269" i="1"/>
  <c r="R269" i="1"/>
  <c r="Q269" i="1"/>
  <c r="P269" i="1"/>
  <c r="O269" i="1"/>
  <c r="A269" i="1"/>
  <c r="V268" i="1"/>
  <c r="T268" i="1"/>
  <c r="S268" i="1"/>
  <c r="R268" i="1"/>
  <c r="Q268" i="1"/>
  <c r="P268" i="1"/>
  <c r="O268" i="1"/>
  <c r="A268" i="1"/>
  <c r="V267" i="1"/>
  <c r="T267" i="1"/>
  <c r="S267" i="1"/>
  <c r="R267" i="1"/>
  <c r="Q267" i="1"/>
  <c r="P267" i="1"/>
  <c r="O267" i="1"/>
  <c r="A267" i="1"/>
  <c r="V266" i="1"/>
  <c r="T266" i="1"/>
  <c r="S266" i="1"/>
  <c r="R266" i="1"/>
  <c r="Q266" i="1"/>
  <c r="P266" i="1"/>
  <c r="O266" i="1"/>
  <c r="A266" i="1"/>
  <c r="V265" i="1"/>
  <c r="T265" i="1"/>
  <c r="S265" i="1"/>
  <c r="R265" i="1"/>
  <c r="Q265" i="1"/>
  <c r="P265" i="1"/>
  <c r="O265" i="1"/>
  <c r="A265" i="1"/>
  <c r="V264" i="1"/>
  <c r="T264" i="1"/>
  <c r="S264" i="1"/>
  <c r="R264" i="1"/>
  <c r="Q264" i="1"/>
  <c r="P264" i="1"/>
  <c r="O264" i="1"/>
  <c r="A264" i="1"/>
  <c r="V263" i="1"/>
  <c r="T263" i="1"/>
  <c r="S263" i="1"/>
  <c r="R263" i="1"/>
  <c r="Q263" i="1"/>
  <c r="P263" i="1"/>
  <c r="O263" i="1"/>
  <c r="A263" i="1"/>
  <c r="V262" i="1"/>
  <c r="T262" i="1"/>
  <c r="S262" i="1"/>
  <c r="R262" i="1"/>
  <c r="Q262" i="1"/>
  <c r="P262" i="1"/>
  <c r="O262" i="1"/>
  <c r="A262" i="1"/>
  <c r="V261" i="1"/>
  <c r="T261" i="1"/>
  <c r="S261" i="1"/>
  <c r="R261" i="1"/>
  <c r="Q261" i="1"/>
  <c r="P261" i="1"/>
  <c r="O261" i="1"/>
  <c r="A261" i="1"/>
  <c r="V260" i="1"/>
  <c r="T260" i="1"/>
  <c r="S260" i="1"/>
  <c r="R260" i="1"/>
  <c r="Q260" i="1"/>
  <c r="P260" i="1"/>
  <c r="O260" i="1"/>
  <c r="A260" i="1"/>
  <c r="V259" i="1"/>
  <c r="T259" i="1"/>
  <c r="S259" i="1"/>
  <c r="R259" i="1"/>
  <c r="Q259" i="1"/>
  <c r="P259" i="1"/>
  <c r="O259" i="1"/>
  <c r="A259" i="1"/>
  <c r="V258" i="1"/>
  <c r="T258" i="1"/>
  <c r="S258" i="1"/>
  <c r="R258" i="1"/>
  <c r="Q258" i="1"/>
  <c r="P258" i="1"/>
  <c r="O258" i="1"/>
  <c r="A258" i="1"/>
  <c r="V257" i="1"/>
  <c r="T257" i="1"/>
  <c r="S257" i="1"/>
  <c r="R257" i="1"/>
  <c r="Q257" i="1"/>
  <c r="P257" i="1"/>
  <c r="O257" i="1"/>
  <c r="A257" i="1"/>
  <c r="V256" i="1"/>
  <c r="T256" i="1"/>
  <c r="S256" i="1"/>
  <c r="R256" i="1"/>
  <c r="Q256" i="1"/>
  <c r="P256" i="1"/>
  <c r="O256" i="1"/>
  <c r="A256" i="1"/>
  <c r="V255" i="1"/>
  <c r="T255" i="1"/>
  <c r="S255" i="1"/>
  <c r="R255" i="1"/>
  <c r="Q255" i="1"/>
  <c r="P255" i="1"/>
  <c r="O255" i="1"/>
  <c r="A255" i="1"/>
  <c r="V254" i="1"/>
  <c r="T254" i="1"/>
  <c r="S254" i="1"/>
  <c r="R254" i="1"/>
  <c r="Q254" i="1"/>
  <c r="P254" i="1"/>
  <c r="O254" i="1"/>
  <c r="A254" i="1"/>
  <c r="V253" i="1"/>
  <c r="T253" i="1"/>
  <c r="S253" i="1"/>
  <c r="R253" i="1"/>
  <c r="Q253" i="1"/>
  <c r="P253" i="1"/>
  <c r="O253" i="1"/>
  <c r="A253" i="1"/>
  <c r="V252" i="1"/>
  <c r="T252" i="1"/>
  <c r="S252" i="1"/>
  <c r="R252" i="1"/>
  <c r="Q252" i="1"/>
  <c r="P252" i="1"/>
  <c r="O252" i="1"/>
  <c r="A252" i="1"/>
  <c r="V251" i="1"/>
  <c r="T251" i="1"/>
  <c r="S251" i="1"/>
  <c r="R251" i="1"/>
  <c r="Q251" i="1"/>
  <c r="P251" i="1"/>
  <c r="O251" i="1"/>
  <c r="A251" i="1"/>
  <c r="V250" i="1"/>
  <c r="T250" i="1"/>
  <c r="S250" i="1"/>
  <c r="R250" i="1"/>
  <c r="Q250" i="1"/>
  <c r="P250" i="1"/>
  <c r="O250" i="1"/>
  <c r="A250" i="1"/>
  <c r="V249" i="1"/>
  <c r="T249" i="1"/>
  <c r="S249" i="1"/>
  <c r="R249" i="1"/>
  <c r="Q249" i="1"/>
  <c r="P249" i="1"/>
  <c r="O249" i="1"/>
  <c r="A249" i="1"/>
  <c r="V248" i="1"/>
  <c r="T248" i="1"/>
  <c r="S248" i="1"/>
  <c r="R248" i="1"/>
  <c r="Q248" i="1"/>
  <c r="P248" i="1"/>
  <c r="O248" i="1"/>
  <c r="A248" i="1"/>
  <c r="V247" i="1"/>
  <c r="T247" i="1"/>
  <c r="S247" i="1"/>
  <c r="R247" i="1"/>
  <c r="Q247" i="1"/>
  <c r="P247" i="1"/>
  <c r="O247" i="1"/>
  <c r="A247" i="1"/>
  <c r="V246" i="1"/>
  <c r="T246" i="1"/>
  <c r="S246" i="1"/>
  <c r="R246" i="1"/>
  <c r="Q246" i="1"/>
  <c r="P246" i="1"/>
  <c r="O246" i="1"/>
  <c r="A246" i="1"/>
  <c r="V245" i="1"/>
  <c r="T245" i="1"/>
  <c r="S245" i="1"/>
  <c r="R245" i="1"/>
  <c r="Q245" i="1"/>
  <c r="P245" i="1"/>
  <c r="O245" i="1"/>
  <c r="A245" i="1"/>
  <c r="V244" i="1"/>
  <c r="T244" i="1"/>
  <c r="S244" i="1"/>
  <c r="R244" i="1"/>
  <c r="Q244" i="1"/>
  <c r="P244" i="1"/>
  <c r="O244" i="1"/>
  <c r="A244" i="1"/>
  <c r="V243" i="1"/>
  <c r="T243" i="1"/>
  <c r="S243" i="1"/>
  <c r="R243" i="1"/>
  <c r="Q243" i="1"/>
  <c r="P243" i="1"/>
  <c r="O243" i="1"/>
  <c r="A243" i="1"/>
  <c r="V242" i="1"/>
  <c r="T242" i="1"/>
  <c r="S242" i="1"/>
  <c r="R242" i="1"/>
  <c r="Q242" i="1"/>
  <c r="P242" i="1"/>
  <c r="O242" i="1"/>
  <c r="A242" i="1"/>
  <c r="V241" i="1"/>
  <c r="T241" i="1"/>
  <c r="S241" i="1"/>
  <c r="R241" i="1"/>
  <c r="Q241" i="1"/>
  <c r="P241" i="1"/>
  <c r="O241" i="1"/>
  <c r="A241" i="1"/>
  <c r="V240" i="1"/>
  <c r="T240" i="1"/>
  <c r="S240" i="1"/>
  <c r="R240" i="1"/>
  <c r="Q240" i="1"/>
  <c r="P240" i="1"/>
  <c r="O240" i="1"/>
  <c r="A240" i="1"/>
  <c r="V239" i="1"/>
  <c r="T239" i="1"/>
  <c r="S239" i="1"/>
  <c r="R239" i="1"/>
  <c r="Q239" i="1"/>
  <c r="P239" i="1"/>
  <c r="O239" i="1"/>
  <c r="A239" i="1"/>
  <c r="V238" i="1"/>
  <c r="T238" i="1"/>
  <c r="S238" i="1"/>
  <c r="R238" i="1"/>
  <c r="Q238" i="1"/>
  <c r="P238" i="1"/>
  <c r="O238" i="1"/>
  <c r="A238" i="1"/>
  <c r="V237" i="1"/>
  <c r="T237" i="1"/>
  <c r="S237" i="1"/>
  <c r="R237" i="1"/>
  <c r="Q237" i="1"/>
  <c r="P237" i="1"/>
  <c r="O237" i="1"/>
  <c r="A237" i="1"/>
  <c r="V236" i="1"/>
  <c r="T236" i="1"/>
  <c r="S236" i="1"/>
  <c r="R236" i="1"/>
  <c r="Q236" i="1"/>
  <c r="P236" i="1"/>
  <c r="O236" i="1"/>
  <c r="A236" i="1"/>
  <c r="V235" i="1"/>
  <c r="T235" i="1"/>
  <c r="S235" i="1"/>
  <c r="R235" i="1"/>
  <c r="Q235" i="1"/>
  <c r="P235" i="1"/>
  <c r="O235" i="1"/>
  <c r="A235" i="1"/>
  <c r="V234" i="1"/>
  <c r="T234" i="1"/>
  <c r="S234" i="1"/>
  <c r="R234" i="1"/>
  <c r="Q234" i="1"/>
  <c r="P234" i="1"/>
  <c r="O234" i="1"/>
  <c r="A234" i="1"/>
  <c r="V233" i="1"/>
  <c r="T233" i="1"/>
  <c r="S233" i="1"/>
  <c r="R233" i="1"/>
  <c r="Q233" i="1"/>
  <c r="P233" i="1"/>
  <c r="O233" i="1"/>
  <c r="A233" i="1"/>
  <c r="V232" i="1"/>
  <c r="T232" i="1"/>
  <c r="S232" i="1"/>
  <c r="R232" i="1"/>
  <c r="Q232" i="1"/>
  <c r="P232" i="1"/>
  <c r="O232" i="1"/>
  <c r="A232" i="1"/>
  <c r="V231" i="1"/>
  <c r="T231" i="1"/>
  <c r="S231" i="1"/>
  <c r="R231" i="1"/>
  <c r="Q231" i="1"/>
  <c r="P231" i="1"/>
  <c r="O231" i="1"/>
  <c r="A231" i="1"/>
  <c r="V230" i="1"/>
  <c r="T230" i="1"/>
  <c r="S230" i="1"/>
  <c r="R230" i="1"/>
  <c r="Q230" i="1"/>
  <c r="P230" i="1"/>
  <c r="O230" i="1"/>
  <c r="A230" i="1"/>
  <c r="V229" i="1"/>
  <c r="T229" i="1"/>
  <c r="S229" i="1"/>
  <c r="R229" i="1"/>
  <c r="Q229" i="1"/>
  <c r="P229" i="1"/>
  <c r="O229" i="1"/>
  <c r="A229" i="1"/>
  <c r="V228" i="1"/>
  <c r="T228" i="1"/>
  <c r="S228" i="1"/>
  <c r="R228" i="1"/>
  <c r="Q228" i="1"/>
  <c r="P228" i="1"/>
  <c r="O228" i="1"/>
  <c r="A228" i="1"/>
  <c r="V227" i="1"/>
  <c r="T227" i="1"/>
  <c r="S227" i="1"/>
  <c r="R227" i="1"/>
  <c r="Q227" i="1"/>
  <c r="P227" i="1"/>
  <c r="O227" i="1"/>
  <c r="A227" i="1"/>
  <c r="V226" i="1"/>
  <c r="T226" i="1"/>
  <c r="S226" i="1"/>
  <c r="R226" i="1"/>
  <c r="Q226" i="1"/>
  <c r="P226" i="1"/>
  <c r="O226" i="1"/>
  <c r="A226" i="1"/>
  <c r="V225" i="1"/>
  <c r="T225" i="1"/>
  <c r="S225" i="1"/>
  <c r="R225" i="1"/>
  <c r="Q225" i="1"/>
  <c r="P225" i="1"/>
  <c r="O225" i="1"/>
  <c r="A225" i="1"/>
  <c r="V224" i="1"/>
  <c r="T224" i="1"/>
  <c r="S224" i="1"/>
  <c r="R224" i="1"/>
  <c r="Q224" i="1"/>
  <c r="P224" i="1"/>
  <c r="O224" i="1"/>
  <c r="A224" i="1"/>
  <c r="V223" i="1"/>
  <c r="T223" i="1"/>
  <c r="S223" i="1"/>
  <c r="R223" i="1"/>
  <c r="Q223" i="1"/>
  <c r="P223" i="1"/>
  <c r="O223" i="1"/>
  <c r="A223" i="1"/>
  <c r="V222" i="1"/>
  <c r="T222" i="1"/>
  <c r="S222" i="1"/>
  <c r="R222" i="1"/>
  <c r="Q222" i="1"/>
  <c r="P222" i="1"/>
  <c r="O222" i="1"/>
  <c r="A222" i="1"/>
  <c r="V221" i="1"/>
  <c r="T221" i="1"/>
  <c r="S221" i="1"/>
  <c r="R221" i="1"/>
  <c r="Q221" i="1"/>
  <c r="P221" i="1"/>
  <c r="O221" i="1"/>
  <c r="A221" i="1"/>
  <c r="V220" i="1"/>
  <c r="T220" i="1"/>
  <c r="S220" i="1"/>
  <c r="R220" i="1"/>
  <c r="Q220" i="1"/>
  <c r="P220" i="1"/>
  <c r="O220" i="1"/>
  <c r="A220" i="1"/>
  <c r="V219" i="1"/>
  <c r="T219" i="1"/>
  <c r="S219" i="1"/>
  <c r="R219" i="1"/>
  <c r="Q219" i="1"/>
  <c r="P219" i="1"/>
  <c r="O219" i="1"/>
  <c r="A219" i="1"/>
  <c r="V218" i="1"/>
  <c r="T218" i="1"/>
  <c r="S218" i="1"/>
  <c r="R218" i="1"/>
  <c r="Q218" i="1"/>
  <c r="P218" i="1"/>
  <c r="O218" i="1"/>
  <c r="A218" i="1"/>
  <c r="V217" i="1"/>
  <c r="T217" i="1"/>
  <c r="S217" i="1"/>
  <c r="R217" i="1"/>
  <c r="Q217" i="1"/>
  <c r="P217" i="1"/>
  <c r="O217" i="1"/>
  <c r="A217" i="1"/>
  <c r="V216" i="1"/>
  <c r="T216" i="1"/>
  <c r="S216" i="1"/>
  <c r="R216" i="1"/>
  <c r="Q216" i="1"/>
  <c r="P216" i="1"/>
  <c r="O216" i="1"/>
  <c r="A216" i="1"/>
  <c r="V215" i="1"/>
  <c r="T215" i="1"/>
  <c r="S215" i="1"/>
  <c r="R215" i="1"/>
  <c r="Q215" i="1"/>
  <c r="P215" i="1"/>
  <c r="O215" i="1"/>
  <c r="A215" i="1"/>
  <c r="V214" i="1"/>
  <c r="T214" i="1"/>
  <c r="S214" i="1"/>
  <c r="R214" i="1"/>
  <c r="Q214" i="1"/>
  <c r="P214" i="1"/>
  <c r="O214" i="1"/>
  <c r="A214" i="1"/>
  <c r="V213" i="1"/>
  <c r="T213" i="1"/>
  <c r="S213" i="1"/>
  <c r="R213" i="1"/>
  <c r="Q213" i="1"/>
  <c r="P213" i="1"/>
  <c r="O213" i="1"/>
  <c r="A213" i="1"/>
  <c r="V212" i="1"/>
  <c r="T212" i="1"/>
  <c r="S212" i="1"/>
  <c r="R212" i="1"/>
  <c r="Q212" i="1"/>
  <c r="P212" i="1"/>
  <c r="O212" i="1"/>
  <c r="A212" i="1"/>
  <c r="V211" i="1"/>
  <c r="T211" i="1"/>
  <c r="S211" i="1"/>
  <c r="R211" i="1"/>
  <c r="Q211" i="1"/>
  <c r="P211" i="1"/>
  <c r="O211" i="1"/>
  <c r="A211" i="1"/>
  <c r="V210" i="1"/>
  <c r="T210" i="1"/>
  <c r="S210" i="1"/>
  <c r="R210" i="1"/>
  <c r="Q210" i="1"/>
  <c r="P210" i="1"/>
  <c r="O210" i="1"/>
  <c r="A210" i="1"/>
  <c r="V209" i="1"/>
  <c r="T209" i="1"/>
  <c r="S209" i="1"/>
  <c r="R209" i="1"/>
  <c r="Q209" i="1"/>
  <c r="P209" i="1"/>
  <c r="O209" i="1"/>
  <c r="A209" i="1"/>
  <c r="V208" i="1"/>
  <c r="T208" i="1"/>
  <c r="S208" i="1"/>
  <c r="R208" i="1"/>
  <c r="Q208" i="1"/>
  <c r="P208" i="1"/>
  <c r="O208" i="1"/>
  <c r="A208" i="1"/>
  <c r="V207" i="1"/>
  <c r="T207" i="1"/>
  <c r="S207" i="1"/>
  <c r="R207" i="1"/>
  <c r="Q207" i="1"/>
  <c r="P207" i="1"/>
  <c r="O207" i="1"/>
  <c r="A207" i="1"/>
  <c r="V206" i="1"/>
  <c r="T206" i="1"/>
  <c r="S206" i="1"/>
  <c r="R206" i="1"/>
  <c r="Q206" i="1"/>
  <c r="P206" i="1"/>
  <c r="O206" i="1"/>
  <c r="A206" i="1"/>
  <c r="V205" i="1"/>
  <c r="T205" i="1"/>
  <c r="S205" i="1"/>
  <c r="R205" i="1"/>
  <c r="Q205" i="1"/>
  <c r="P205" i="1"/>
  <c r="O205" i="1"/>
  <c r="A205" i="1"/>
  <c r="V204" i="1"/>
  <c r="T204" i="1"/>
  <c r="S204" i="1"/>
  <c r="R204" i="1"/>
  <c r="Q204" i="1"/>
  <c r="P204" i="1"/>
  <c r="O204" i="1"/>
  <c r="A204" i="1"/>
  <c r="V203" i="1"/>
  <c r="T203" i="1"/>
  <c r="S203" i="1"/>
  <c r="R203" i="1"/>
  <c r="Q203" i="1"/>
  <c r="P203" i="1"/>
  <c r="O203" i="1"/>
  <c r="A203" i="1"/>
  <c r="V202" i="1"/>
  <c r="T202" i="1"/>
  <c r="S202" i="1"/>
  <c r="R202" i="1"/>
  <c r="Q202" i="1"/>
  <c r="P202" i="1"/>
  <c r="O202" i="1"/>
  <c r="A202" i="1"/>
  <c r="V201" i="1"/>
  <c r="T201" i="1"/>
  <c r="S201" i="1"/>
  <c r="R201" i="1"/>
  <c r="Q201" i="1"/>
  <c r="P201" i="1"/>
  <c r="O201" i="1"/>
  <c r="A201" i="1"/>
  <c r="V200" i="1"/>
  <c r="T200" i="1"/>
  <c r="S200" i="1"/>
  <c r="R200" i="1"/>
  <c r="Q200" i="1"/>
  <c r="P200" i="1"/>
  <c r="O200" i="1"/>
  <c r="A200" i="1"/>
  <c r="V199" i="1"/>
  <c r="T199" i="1"/>
  <c r="S199" i="1"/>
  <c r="R199" i="1"/>
  <c r="Q199" i="1"/>
  <c r="P199" i="1"/>
  <c r="O199" i="1"/>
  <c r="A199" i="1"/>
  <c r="V198" i="1"/>
  <c r="T198" i="1"/>
  <c r="S198" i="1"/>
  <c r="R198" i="1"/>
  <c r="Q198" i="1"/>
  <c r="P198" i="1"/>
  <c r="O198" i="1"/>
  <c r="A198" i="1"/>
  <c r="V197" i="1"/>
  <c r="T197" i="1"/>
  <c r="S197" i="1"/>
  <c r="R197" i="1"/>
  <c r="Q197" i="1"/>
  <c r="P197" i="1"/>
  <c r="O197" i="1"/>
  <c r="A197" i="1"/>
  <c r="V196" i="1"/>
  <c r="T196" i="1"/>
  <c r="S196" i="1"/>
  <c r="R196" i="1"/>
  <c r="Q196" i="1"/>
  <c r="P196" i="1"/>
  <c r="O196" i="1"/>
  <c r="A196" i="1"/>
  <c r="V195" i="1"/>
  <c r="T195" i="1"/>
  <c r="S195" i="1"/>
  <c r="R195" i="1"/>
  <c r="Q195" i="1"/>
  <c r="P195" i="1"/>
  <c r="O195" i="1"/>
  <c r="A195" i="1"/>
  <c r="V194" i="1"/>
  <c r="T194" i="1"/>
  <c r="S194" i="1"/>
  <c r="R194" i="1"/>
  <c r="Q194" i="1"/>
  <c r="P194" i="1"/>
  <c r="O194" i="1"/>
  <c r="A194" i="1"/>
  <c r="V193" i="1"/>
  <c r="T193" i="1"/>
  <c r="S193" i="1"/>
  <c r="R193" i="1"/>
  <c r="Q193" i="1"/>
  <c r="P193" i="1"/>
  <c r="O193" i="1"/>
  <c r="A193" i="1"/>
  <c r="V192" i="1"/>
  <c r="T192" i="1"/>
  <c r="S192" i="1"/>
  <c r="R192" i="1"/>
  <c r="Q192" i="1"/>
  <c r="P192" i="1"/>
  <c r="O192" i="1"/>
  <c r="A192" i="1"/>
  <c r="V191" i="1"/>
  <c r="T191" i="1"/>
  <c r="S191" i="1"/>
  <c r="R191" i="1"/>
  <c r="Q191" i="1"/>
  <c r="P191" i="1"/>
  <c r="O191" i="1"/>
  <c r="A191" i="1"/>
  <c r="V190" i="1"/>
  <c r="T190" i="1"/>
  <c r="S190" i="1"/>
  <c r="R190" i="1"/>
  <c r="Q190" i="1"/>
  <c r="P190" i="1"/>
  <c r="O190" i="1"/>
  <c r="A190" i="1"/>
  <c r="V189" i="1"/>
  <c r="T189" i="1"/>
  <c r="S189" i="1"/>
  <c r="R189" i="1"/>
  <c r="Q189" i="1"/>
  <c r="P189" i="1"/>
  <c r="O189" i="1"/>
  <c r="A189" i="1"/>
  <c r="V188" i="1"/>
  <c r="T188" i="1"/>
  <c r="S188" i="1"/>
  <c r="R188" i="1"/>
  <c r="Q188" i="1"/>
  <c r="P188" i="1"/>
  <c r="O188" i="1"/>
  <c r="A188" i="1"/>
  <c r="V187" i="1"/>
  <c r="T187" i="1"/>
  <c r="S187" i="1"/>
  <c r="R187" i="1"/>
  <c r="Q187" i="1"/>
  <c r="P187" i="1"/>
  <c r="O187" i="1"/>
  <c r="A187" i="1"/>
  <c r="V186" i="1"/>
  <c r="T186" i="1"/>
  <c r="S186" i="1"/>
  <c r="R186" i="1"/>
  <c r="Q186" i="1"/>
  <c r="P186" i="1"/>
  <c r="O186" i="1"/>
  <c r="A186" i="1"/>
  <c r="V185" i="1"/>
  <c r="T185" i="1"/>
  <c r="S185" i="1"/>
  <c r="R185" i="1"/>
  <c r="Q185" i="1"/>
  <c r="P185" i="1"/>
  <c r="O185" i="1"/>
  <c r="A185" i="1"/>
  <c r="V184" i="1"/>
  <c r="T184" i="1"/>
  <c r="S184" i="1"/>
  <c r="R184" i="1"/>
  <c r="Q184" i="1"/>
  <c r="P184" i="1"/>
  <c r="O184" i="1"/>
  <c r="A184" i="1"/>
  <c r="V183" i="1"/>
  <c r="T183" i="1"/>
  <c r="S183" i="1"/>
  <c r="R183" i="1"/>
  <c r="Q183" i="1"/>
  <c r="P183" i="1"/>
  <c r="O183" i="1"/>
  <c r="A183" i="1"/>
  <c r="V182" i="1"/>
  <c r="T182" i="1"/>
  <c r="S182" i="1"/>
  <c r="R182" i="1"/>
  <c r="Q182" i="1"/>
  <c r="P182" i="1"/>
  <c r="O182" i="1"/>
  <c r="A182" i="1"/>
  <c r="V181" i="1"/>
  <c r="T181" i="1"/>
  <c r="S181" i="1"/>
  <c r="R181" i="1"/>
  <c r="Q181" i="1"/>
  <c r="P181" i="1"/>
  <c r="O181" i="1"/>
  <c r="A181" i="1"/>
  <c r="V180" i="1"/>
  <c r="T180" i="1"/>
  <c r="S180" i="1"/>
  <c r="R180" i="1"/>
  <c r="Q180" i="1"/>
  <c r="P180" i="1"/>
  <c r="O180" i="1"/>
  <c r="A180" i="1"/>
  <c r="V179" i="1"/>
  <c r="T179" i="1"/>
  <c r="S179" i="1"/>
  <c r="R179" i="1"/>
  <c r="Q179" i="1"/>
  <c r="P179" i="1"/>
  <c r="O179" i="1"/>
  <c r="A179" i="1"/>
  <c r="V178" i="1"/>
  <c r="T178" i="1"/>
  <c r="S178" i="1"/>
  <c r="R178" i="1"/>
  <c r="Q178" i="1"/>
  <c r="P178" i="1"/>
  <c r="O178" i="1"/>
  <c r="A178" i="1"/>
  <c r="V177" i="1"/>
  <c r="T177" i="1"/>
  <c r="S177" i="1"/>
  <c r="R177" i="1"/>
  <c r="Q177" i="1"/>
  <c r="P177" i="1"/>
  <c r="O177" i="1"/>
  <c r="A177" i="1"/>
  <c r="V176" i="1"/>
  <c r="T176" i="1"/>
  <c r="S176" i="1"/>
  <c r="R176" i="1"/>
  <c r="Q176" i="1"/>
  <c r="P176" i="1"/>
  <c r="O176" i="1"/>
  <c r="A176" i="1"/>
  <c r="V175" i="1"/>
  <c r="T175" i="1"/>
  <c r="S175" i="1"/>
  <c r="R175" i="1"/>
  <c r="Q175" i="1"/>
  <c r="P175" i="1"/>
  <c r="O175" i="1"/>
  <c r="A175" i="1"/>
  <c r="V174" i="1"/>
  <c r="T174" i="1"/>
  <c r="S174" i="1"/>
  <c r="R174" i="1"/>
  <c r="Q174" i="1"/>
  <c r="P174" i="1"/>
  <c r="O174" i="1"/>
  <c r="A174" i="1"/>
  <c r="V173" i="1"/>
  <c r="T173" i="1"/>
  <c r="S173" i="1"/>
  <c r="R173" i="1"/>
  <c r="Q173" i="1"/>
  <c r="P173" i="1"/>
  <c r="O173" i="1"/>
  <c r="A173" i="1"/>
  <c r="V172" i="1"/>
  <c r="T172" i="1"/>
  <c r="S172" i="1"/>
  <c r="R172" i="1"/>
  <c r="Q172" i="1"/>
  <c r="P172" i="1"/>
  <c r="O172" i="1"/>
  <c r="A172" i="1"/>
  <c r="V171" i="1"/>
  <c r="T171" i="1"/>
  <c r="S171" i="1"/>
  <c r="R171" i="1"/>
  <c r="Q171" i="1"/>
  <c r="P171" i="1"/>
  <c r="O171" i="1"/>
  <c r="A171" i="1"/>
  <c r="V170" i="1"/>
  <c r="T170" i="1"/>
  <c r="S170" i="1"/>
  <c r="R170" i="1"/>
  <c r="Q170" i="1"/>
  <c r="P170" i="1"/>
  <c r="O170" i="1"/>
  <c r="A170" i="1"/>
  <c r="V169" i="1"/>
  <c r="T169" i="1"/>
  <c r="S169" i="1"/>
  <c r="R169" i="1"/>
  <c r="Q169" i="1"/>
  <c r="P169" i="1"/>
  <c r="O169" i="1"/>
  <c r="A169" i="1"/>
  <c r="V168" i="1"/>
  <c r="T168" i="1"/>
  <c r="S168" i="1"/>
  <c r="R168" i="1"/>
  <c r="Q168" i="1"/>
  <c r="P168" i="1"/>
  <c r="O168" i="1"/>
  <c r="A168" i="1"/>
  <c r="V167" i="1"/>
  <c r="T167" i="1"/>
  <c r="S167" i="1"/>
  <c r="R167" i="1"/>
  <c r="Q167" i="1"/>
  <c r="P167" i="1"/>
  <c r="O167" i="1"/>
  <c r="A167" i="1"/>
  <c r="V166" i="1"/>
  <c r="T166" i="1"/>
  <c r="S166" i="1"/>
  <c r="R166" i="1"/>
  <c r="Q166" i="1"/>
  <c r="P166" i="1"/>
  <c r="O166" i="1"/>
  <c r="A166" i="1"/>
  <c r="V165" i="1"/>
  <c r="T165" i="1"/>
  <c r="S165" i="1"/>
  <c r="R165" i="1"/>
  <c r="Q165" i="1"/>
  <c r="P165" i="1"/>
  <c r="O165" i="1"/>
  <c r="A165" i="1"/>
  <c r="V164" i="1"/>
  <c r="T164" i="1"/>
  <c r="S164" i="1"/>
  <c r="R164" i="1"/>
  <c r="Q164" i="1"/>
  <c r="P164" i="1"/>
  <c r="O164" i="1"/>
  <c r="A164" i="1"/>
  <c r="V163" i="1"/>
  <c r="T163" i="1"/>
  <c r="S163" i="1"/>
  <c r="R163" i="1"/>
  <c r="Q163" i="1"/>
  <c r="P163" i="1"/>
  <c r="O163" i="1"/>
  <c r="A163" i="1"/>
  <c r="V162" i="1"/>
  <c r="T162" i="1"/>
  <c r="S162" i="1"/>
  <c r="R162" i="1"/>
  <c r="Q162" i="1"/>
  <c r="P162" i="1"/>
  <c r="O162" i="1"/>
  <c r="A162" i="1"/>
  <c r="V161" i="1"/>
  <c r="T161" i="1"/>
  <c r="S161" i="1"/>
  <c r="R161" i="1"/>
  <c r="Q161" i="1"/>
  <c r="P161" i="1"/>
  <c r="O161" i="1"/>
  <c r="A161" i="1"/>
  <c r="V160" i="1"/>
  <c r="T160" i="1"/>
  <c r="S160" i="1"/>
  <c r="R160" i="1"/>
  <c r="Q160" i="1"/>
  <c r="P160" i="1"/>
  <c r="O160" i="1"/>
  <c r="A160" i="1"/>
  <c r="V159" i="1"/>
  <c r="T159" i="1"/>
  <c r="S159" i="1"/>
  <c r="R159" i="1"/>
  <c r="Q159" i="1"/>
  <c r="P159" i="1"/>
  <c r="O159" i="1"/>
  <c r="A159" i="1"/>
  <c r="V158" i="1"/>
  <c r="T158" i="1"/>
  <c r="S158" i="1"/>
  <c r="R158" i="1"/>
  <c r="Q158" i="1"/>
  <c r="P158" i="1"/>
  <c r="O158" i="1"/>
  <c r="A158" i="1"/>
  <c r="V157" i="1"/>
  <c r="T157" i="1"/>
  <c r="S157" i="1"/>
  <c r="R157" i="1"/>
  <c r="Q157" i="1"/>
  <c r="P157" i="1"/>
  <c r="O157" i="1"/>
  <c r="A157" i="1"/>
  <c r="V156" i="1"/>
  <c r="T156" i="1"/>
  <c r="S156" i="1"/>
  <c r="R156" i="1"/>
  <c r="Q156" i="1"/>
  <c r="P156" i="1"/>
  <c r="O156" i="1"/>
  <c r="A156" i="1"/>
  <c r="V155" i="1"/>
  <c r="T155" i="1"/>
  <c r="S155" i="1"/>
  <c r="R155" i="1"/>
  <c r="Q155" i="1"/>
  <c r="P155" i="1"/>
  <c r="O155" i="1"/>
  <c r="A155" i="1"/>
  <c r="V154" i="1"/>
  <c r="T154" i="1"/>
  <c r="S154" i="1"/>
  <c r="R154" i="1"/>
  <c r="Q154" i="1"/>
  <c r="P154" i="1"/>
  <c r="O154" i="1"/>
  <c r="A154" i="1"/>
  <c r="V153" i="1"/>
  <c r="T153" i="1"/>
  <c r="S153" i="1"/>
  <c r="R153" i="1"/>
  <c r="Q153" i="1"/>
  <c r="P153" i="1"/>
  <c r="O153" i="1"/>
  <c r="A153" i="1"/>
  <c r="V152" i="1"/>
  <c r="T152" i="1"/>
  <c r="S152" i="1"/>
  <c r="R152" i="1"/>
  <c r="Q152" i="1"/>
  <c r="P152" i="1"/>
  <c r="O152" i="1"/>
  <c r="A152" i="1"/>
  <c r="V151" i="1"/>
  <c r="T151" i="1"/>
  <c r="S151" i="1"/>
  <c r="R151" i="1"/>
  <c r="Q151" i="1"/>
  <c r="P151" i="1"/>
  <c r="O151" i="1"/>
  <c r="A151" i="1"/>
  <c r="V150" i="1"/>
  <c r="T150" i="1"/>
  <c r="S150" i="1"/>
  <c r="R150" i="1"/>
  <c r="Q150" i="1"/>
  <c r="P150" i="1"/>
  <c r="O150" i="1"/>
  <c r="A150" i="1"/>
  <c r="V149" i="1"/>
  <c r="T149" i="1"/>
  <c r="S149" i="1"/>
  <c r="R149" i="1"/>
  <c r="Q149" i="1"/>
  <c r="P149" i="1"/>
  <c r="O149" i="1"/>
  <c r="A149" i="1"/>
  <c r="V148" i="1"/>
  <c r="T148" i="1"/>
  <c r="S148" i="1"/>
  <c r="R148" i="1"/>
  <c r="Q148" i="1"/>
  <c r="P148" i="1"/>
  <c r="O148" i="1"/>
  <c r="A148" i="1"/>
  <c r="V147" i="1"/>
  <c r="T147" i="1"/>
  <c r="S147" i="1"/>
  <c r="R147" i="1"/>
  <c r="Q147" i="1"/>
  <c r="P147" i="1"/>
  <c r="O147" i="1"/>
  <c r="A147" i="1"/>
  <c r="V146" i="1"/>
  <c r="T146" i="1"/>
  <c r="S146" i="1"/>
  <c r="R146" i="1"/>
  <c r="Q146" i="1"/>
  <c r="P146" i="1"/>
  <c r="O146" i="1"/>
  <c r="A146" i="1"/>
  <c r="V145" i="1"/>
  <c r="T145" i="1"/>
  <c r="S145" i="1"/>
  <c r="R145" i="1"/>
  <c r="Q145" i="1"/>
  <c r="P145" i="1"/>
  <c r="O145" i="1"/>
  <c r="A145" i="1"/>
  <c r="V144" i="1"/>
  <c r="T144" i="1"/>
  <c r="S144" i="1"/>
  <c r="R144" i="1"/>
  <c r="Q144" i="1"/>
  <c r="P144" i="1"/>
  <c r="O144" i="1"/>
  <c r="A144" i="1"/>
  <c r="V143" i="1"/>
  <c r="T143" i="1"/>
  <c r="S143" i="1"/>
  <c r="R143" i="1"/>
  <c r="Q143" i="1"/>
  <c r="P143" i="1"/>
  <c r="O143" i="1"/>
  <c r="A143" i="1"/>
  <c r="V142" i="1"/>
  <c r="T142" i="1"/>
  <c r="S142" i="1"/>
  <c r="R142" i="1"/>
  <c r="Q142" i="1"/>
  <c r="P142" i="1"/>
  <c r="O142" i="1"/>
  <c r="A142" i="1"/>
  <c r="V141" i="1"/>
  <c r="T141" i="1"/>
  <c r="S141" i="1"/>
  <c r="R141" i="1"/>
  <c r="Q141" i="1"/>
  <c r="P141" i="1"/>
  <c r="O141" i="1"/>
  <c r="A141" i="1"/>
  <c r="V140" i="1"/>
  <c r="T140" i="1"/>
  <c r="S140" i="1"/>
  <c r="R140" i="1"/>
  <c r="Q140" i="1"/>
  <c r="P140" i="1"/>
  <c r="O140" i="1"/>
  <c r="A140" i="1"/>
  <c r="V139" i="1"/>
  <c r="T139" i="1"/>
  <c r="S139" i="1"/>
  <c r="R139" i="1"/>
  <c r="Q139" i="1"/>
  <c r="P139" i="1"/>
  <c r="O139" i="1"/>
  <c r="A139" i="1"/>
  <c r="V138" i="1"/>
  <c r="T138" i="1"/>
  <c r="S138" i="1"/>
  <c r="R138" i="1"/>
  <c r="Q138" i="1"/>
  <c r="P138" i="1"/>
  <c r="O138" i="1"/>
  <c r="A138" i="1"/>
  <c r="V137" i="1"/>
  <c r="T137" i="1"/>
  <c r="S137" i="1"/>
  <c r="R137" i="1"/>
  <c r="Q137" i="1"/>
  <c r="P137" i="1"/>
  <c r="O137" i="1"/>
  <c r="A137" i="1"/>
  <c r="V136" i="1"/>
  <c r="T136" i="1"/>
  <c r="S136" i="1"/>
  <c r="R136" i="1"/>
  <c r="Q136" i="1"/>
  <c r="P136" i="1"/>
  <c r="O136" i="1"/>
  <c r="A136" i="1"/>
  <c r="V135" i="1"/>
  <c r="T135" i="1"/>
  <c r="S135" i="1"/>
  <c r="R135" i="1"/>
  <c r="Q135" i="1"/>
  <c r="P135" i="1"/>
  <c r="O135" i="1"/>
  <c r="A135" i="1"/>
  <c r="V134" i="1"/>
  <c r="T134" i="1"/>
  <c r="S134" i="1"/>
  <c r="R134" i="1"/>
  <c r="Q134" i="1"/>
  <c r="P134" i="1"/>
  <c r="O134" i="1"/>
  <c r="A134" i="1"/>
  <c r="V133" i="1"/>
  <c r="T133" i="1"/>
  <c r="S133" i="1"/>
  <c r="R133" i="1"/>
  <c r="Q133" i="1"/>
  <c r="P133" i="1"/>
  <c r="O133" i="1"/>
  <c r="A133" i="1"/>
  <c r="V132" i="1"/>
  <c r="T132" i="1"/>
  <c r="S132" i="1"/>
  <c r="R132" i="1"/>
  <c r="Q132" i="1"/>
  <c r="P132" i="1"/>
  <c r="O132" i="1"/>
  <c r="A132" i="1"/>
  <c r="V131" i="1"/>
  <c r="T131" i="1"/>
  <c r="S131" i="1"/>
  <c r="R131" i="1"/>
  <c r="Q131" i="1"/>
  <c r="P131" i="1"/>
  <c r="O131" i="1"/>
  <c r="A131" i="1"/>
  <c r="V130" i="1"/>
  <c r="T130" i="1"/>
  <c r="S130" i="1"/>
  <c r="R130" i="1"/>
  <c r="Q130" i="1"/>
  <c r="P130" i="1"/>
  <c r="O130" i="1"/>
  <c r="A130" i="1"/>
  <c r="V129" i="1"/>
  <c r="T129" i="1"/>
  <c r="S129" i="1"/>
  <c r="R129" i="1"/>
  <c r="Q129" i="1"/>
  <c r="P129" i="1"/>
  <c r="O129" i="1"/>
  <c r="A129" i="1"/>
  <c r="V128" i="1"/>
  <c r="T128" i="1"/>
  <c r="S128" i="1"/>
  <c r="R128" i="1"/>
  <c r="Q128" i="1"/>
  <c r="P128" i="1"/>
  <c r="O128" i="1"/>
  <c r="A128" i="1"/>
  <c r="V127" i="1"/>
  <c r="T127" i="1"/>
  <c r="S127" i="1"/>
  <c r="R127" i="1"/>
  <c r="Q127" i="1"/>
  <c r="P127" i="1"/>
  <c r="O127" i="1"/>
  <c r="A127" i="1"/>
  <c r="V126" i="1"/>
  <c r="T126" i="1"/>
  <c r="S126" i="1"/>
  <c r="R126" i="1"/>
  <c r="Q126" i="1"/>
  <c r="P126" i="1"/>
  <c r="O126" i="1"/>
  <c r="A126" i="1"/>
  <c r="V125" i="1"/>
  <c r="T125" i="1"/>
  <c r="S125" i="1"/>
  <c r="R125" i="1"/>
  <c r="Q125" i="1"/>
  <c r="P125" i="1"/>
  <c r="O125" i="1"/>
  <c r="A125" i="1"/>
  <c r="V124" i="1"/>
  <c r="T124" i="1"/>
  <c r="S124" i="1"/>
  <c r="R124" i="1"/>
  <c r="Q124" i="1"/>
  <c r="P124" i="1"/>
  <c r="O124" i="1"/>
  <c r="A124" i="1"/>
  <c r="V123" i="1"/>
  <c r="T123" i="1"/>
  <c r="S123" i="1"/>
  <c r="R123" i="1"/>
  <c r="Q123" i="1"/>
  <c r="P123" i="1"/>
  <c r="O123" i="1"/>
  <c r="A123" i="1"/>
  <c r="V122" i="1"/>
  <c r="T122" i="1"/>
  <c r="S122" i="1"/>
  <c r="R122" i="1"/>
  <c r="Q122" i="1"/>
  <c r="P122" i="1"/>
  <c r="O122" i="1"/>
  <c r="A122" i="1"/>
  <c r="V121" i="1"/>
  <c r="T121" i="1"/>
  <c r="S121" i="1"/>
  <c r="R121" i="1"/>
  <c r="Q121" i="1"/>
  <c r="P121" i="1"/>
  <c r="O121" i="1"/>
  <c r="A121" i="1"/>
  <c r="V120" i="1"/>
  <c r="T120" i="1"/>
  <c r="S120" i="1"/>
  <c r="R120" i="1"/>
  <c r="Q120" i="1"/>
  <c r="P120" i="1"/>
  <c r="O120" i="1"/>
  <c r="A120" i="1"/>
  <c r="V119" i="1"/>
  <c r="T119" i="1"/>
  <c r="S119" i="1"/>
  <c r="R119" i="1"/>
  <c r="Q119" i="1"/>
  <c r="P119" i="1"/>
  <c r="O119" i="1"/>
  <c r="A119" i="1"/>
  <c r="V118" i="1"/>
  <c r="T118" i="1"/>
  <c r="S118" i="1"/>
  <c r="R118" i="1"/>
  <c r="Q118" i="1"/>
  <c r="P118" i="1"/>
  <c r="O118" i="1"/>
  <c r="A118" i="1"/>
  <c r="V117" i="1"/>
  <c r="T117" i="1"/>
  <c r="S117" i="1"/>
  <c r="R117" i="1"/>
  <c r="Q117" i="1"/>
  <c r="P117" i="1"/>
  <c r="O117" i="1"/>
  <c r="A117" i="1"/>
  <c r="V116" i="1"/>
  <c r="T116" i="1"/>
  <c r="S116" i="1"/>
  <c r="R116" i="1"/>
  <c r="Q116" i="1"/>
  <c r="P116" i="1"/>
  <c r="O116" i="1"/>
  <c r="A116" i="1"/>
  <c r="V115" i="1"/>
  <c r="T115" i="1"/>
  <c r="S115" i="1"/>
  <c r="R115" i="1"/>
  <c r="Q115" i="1"/>
  <c r="P115" i="1"/>
  <c r="O115" i="1"/>
  <c r="A115" i="1"/>
  <c r="V114" i="1"/>
  <c r="T114" i="1"/>
  <c r="S114" i="1"/>
  <c r="R114" i="1"/>
  <c r="Q114" i="1"/>
  <c r="P114" i="1"/>
  <c r="O114" i="1"/>
  <c r="A114" i="1"/>
  <c r="V113" i="1"/>
  <c r="T113" i="1"/>
  <c r="S113" i="1"/>
  <c r="R113" i="1"/>
  <c r="Q113" i="1"/>
  <c r="P113" i="1"/>
  <c r="O113" i="1"/>
  <c r="A113" i="1"/>
  <c r="V112" i="1"/>
  <c r="T112" i="1"/>
  <c r="S112" i="1"/>
  <c r="R112" i="1"/>
  <c r="Q112" i="1"/>
  <c r="P112" i="1"/>
  <c r="O112" i="1"/>
  <c r="A112" i="1"/>
  <c r="V111" i="1"/>
  <c r="T111" i="1"/>
  <c r="S111" i="1"/>
  <c r="R111" i="1"/>
  <c r="Q111" i="1"/>
  <c r="P111" i="1"/>
  <c r="O111" i="1"/>
  <c r="A111" i="1"/>
  <c r="V110" i="1"/>
  <c r="T110" i="1"/>
  <c r="S110" i="1"/>
  <c r="R110" i="1"/>
  <c r="Q110" i="1"/>
  <c r="P110" i="1"/>
  <c r="O110" i="1"/>
  <c r="A110" i="1"/>
  <c r="V109" i="1"/>
  <c r="T109" i="1"/>
  <c r="S109" i="1"/>
  <c r="R109" i="1"/>
  <c r="Q109" i="1"/>
  <c r="P109" i="1"/>
  <c r="O109" i="1"/>
  <c r="A109" i="1"/>
  <c r="V108" i="1"/>
  <c r="T108" i="1"/>
  <c r="S108" i="1"/>
  <c r="R108" i="1"/>
  <c r="Q108" i="1"/>
  <c r="P108" i="1"/>
  <c r="O108" i="1"/>
  <c r="A108" i="1"/>
  <c r="V107" i="1"/>
  <c r="T107" i="1"/>
  <c r="S107" i="1"/>
  <c r="R107" i="1"/>
  <c r="Q107" i="1"/>
  <c r="P107" i="1"/>
  <c r="O107" i="1"/>
  <c r="A107" i="1"/>
  <c r="V106" i="1"/>
  <c r="T106" i="1"/>
  <c r="S106" i="1"/>
  <c r="R106" i="1"/>
  <c r="Q106" i="1"/>
  <c r="P106" i="1"/>
  <c r="O106" i="1"/>
  <c r="A106" i="1"/>
  <c r="V105" i="1"/>
  <c r="T105" i="1"/>
  <c r="S105" i="1"/>
  <c r="R105" i="1"/>
  <c r="Q105" i="1"/>
  <c r="P105" i="1"/>
  <c r="O105" i="1"/>
  <c r="A105" i="1"/>
  <c r="V104" i="1"/>
  <c r="T104" i="1"/>
  <c r="S104" i="1"/>
  <c r="R104" i="1"/>
  <c r="Q104" i="1"/>
  <c r="P104" i="1"/>
  <c r="O104" i="1"/>
  <c r="A104" i="1"/>
  <c r="V103" i="1"/>
  <c r="T103" i="1"/>
  <c r="S103" i="1"/>
  <c r="R103" i="1"/>
  <c r="Q103" i="1"/>
  <c r="P103" i="1"/>
  <c r="O103" i="1"/>
  <c r="A103" i="1"/>
  <c r="V102" i="1"/>
  <c r="T102" i="1"/>
  <c r="S102" i="1"/>
  <c r="R102" i="1"/>
  <c r="Q102" i="1"/>
  <c r="P102" i="1"/>
  <c r="O102" i="1"/>
  <c r="A102" i="1"/>
  <c r="V101" i="1"/>
  <c r="T101" i="1"/>
  <c r="S101" i="1"/>
  <c r="R101" i="1"/>
  <c r="Q101" i="1"/>
  <c r="P101" i="1"/>
  <c r="O101" i="1"/>
  <c r="A101" i="1"/>
  <c r="V100" i="1"/>
  <c r="T100" i="1"/>
  <c r="S100" i="1"/>
  <c r="R100" i="1"/>
  <c r="Q100" i="1"/>
  <c r="P100" i="1"/>
  <c r="O100" i="1"/>
  <c r="A100" i="1"/>
  <c r="V99" i="1"/>
  <c r="T99" i="1"/>
  <c r="S99" i="1"/>
  <c r="R99" i="1"/>
  <c r="Q99" i="1"/>
  <c r="P99" i="1"/>
  <c r="O99" i="1"/>
  <c r="A99" i="1"/>
  <c r="V98" i="1"/>
  <c r="T98" i="1"/>
  <c r="S98" i="1"/>
  <c r="R98" i="1"/>
  <c r="Q98" i="1"/>
  <c r="P98" i="1"/>
  <c r="O98" i="1"/>
  <c r="A98" i="1"/>
  <c r="V97" i="1"/>
  <c r="T97" i="1"/>
  <c r="S97" i="1"/>
  <c r="R97" i="1"/>
  <c r="Q97" i="1"/>
  <c r="P97" i="1"/>
  <c r="O97" i="1"/>
  <c r="A97" i="1"/>
  <c r="V96" i="1"/>
  <c r="T96" i="1"/>
  <c r="S96" i="1"/>
  <c r="R96" i="1"/>
  <c r="Q96" i="1"/>
  <c r="P96" i="1"/>
  <c r="O96" i="1"/>
  <c r="A96" i="1"/>
  <c r="V95" i="1"/>
  <c r="T95" i="1"/>
  <c r="S95" i="1"/>
  <c r="R95" i="1"/>
  <c r="Q95" i="1"/>
  <c r="P95" i="1"/>
  <c r="O95" i="1"/>
  <c r="A95" i="1"/>
  <c r="V94" i="1"/>
  <c r="T94" i="1"/>
  <c r="S94" i="1"/>
  <c r="R94" i="1"/>
  <c r="Q94" i="1"/>
  <c r="P94" i="1"/>
  <c r="O94" i="1"/>
  <c r="A94" i="1"/>
  <c r="V93" i="1"/>
  <c r="T93" i="1"/>
  <c r="S93" i="1"/>
  <c r="R93" i="1"/>
  <c r="Q93" i="1"/>
  <c r="P93" i="1"/>
  <c r="O93" i="1"/>
  <c r="A93" i="1"/>
  <c r="V92" i="1"/>
  <c r="T92" i="1"/>
  <c r="S92" i="1"/>
  <c r="R92" i="1"/>
  <c r="Q92" i="1"/>
  <c r="P92" i="1"/>
  <c r="O92" i="1"/>
  <c r="A92" i="1"/>
  <c r="V91" i="1"/>
  <c r="T91" i="1"/>
  <c r="S91" i="1"/>
  <c r="R91" i="1"/>
  <c r="Q91" i="1"/>
  <c r="P91" i="1"/>
  <c r="O91" i="1"/>
  <c r="A91" i="1"/>
  <c r="V90" i="1"/>
  <c r="T90" i="1"/>
  <c r="S90" i="1"/>
  <c r="R90" i="1"/>
  <c r="Q90" i="1"/>
  <c r="P90" i="1"/>
  <c r="O90" i="1"/>
  <c r="A90" i="1"/>
  <c r="V89" i="1"/>
  <c r="T89" i="1"/>
  <c r="S89" i="1"/>
  <c r="R89" i="1"/>
  <c r="Q89" i="1"/>
  <c r="P89" i="1"/>
  <c r="O89" i="1"/>
  <c r="A89" i="1"/>
  <c r="V88" i="1"/>
  <c r="T88" i="1"/>
  <c r="S88" i="1"/>
  <c r="R88" i="1"/>
  <c r="Q88" i="1"/>
  <c r="P88" i="1"/>
  <c r="O88" i="1"/>
  <c r="A88" i="1"/>
  <c r="V87" i="1"/>
  <c r="T87" i="1"/>
  <c r="S87" i="1"/>
  <c r="R87" i="1"/>
  <c r="Q87" i="1"/>
  <c r="P87" i="1"/>
  <c r="O87" i="1"/>
  <c r="A87" i="1"/>
  <c r="V86" i="1"/>
  <c r="T86" i="1"/>
  <c r="S86" i="1"/>
  <c r="R86" i="1"/>
  <c r="Q86" i="1"/>
  <c r="P86" i="1"/>
  <c r="O86" i="1"/>
  <c r="A86" i="1"/>
  <c r="V85" i="1"/>
  <c r="T85" i="1"/>
  <c r="S85" i="1"/>
  <c r="R85" i="1"/>
  <c r="Q85" i="1"/>
  <c r="P85" i="1"/>
  <c r="O85" i="1"/>
  <c r="A85" i="1"/>
  <c r="V84" i="1"/>
  <c r="T84" i="1"/>
  <c r="S84" i="1"/>
  <c r="R84" i="1"/>
  <c r="Q84" i="1"/>
  <c r="P84" i="1"/>
  <c r="O84" i="1"/>
  <c r="A84" i="1"/>
  <c r="V83" i="1"/>
  <c r="T83" i="1"/>
  <c r="S83" i="1"/>
  <c r="R83" i="1"/>
  <c r="Q83" i="1"/>
  <c r="P83" i="1"/>
  <c r="O83" i="1"/>
  <c r="A83" i="1"/>
  <c r="V82" i="1"/>
  <c r="T82" i="1"/>
  <c r="S82" i="1"/>
  <c r="R82" i="1"/>
  <c r="Q82" i="1"/>
  <c r="P82" i="1"/>
  <c r="O82" i="1"/>
  <c r="A82" i="1"/>
  <c r="V81" i="1"/>
  <c r="T81" i="1"/>
  <c r="S81" i="1"/>
  <c r="R81" i="1"/>
  <c r="Q81" i="1"/>
  <c r="P81" i="1"/>
  <c r="O81" i="1"/>
  <c r="A81" i="1"/>
  <c r="V80" i="1"/>
  <c r="T80" i="1"/>
  <c r="S80" i="1"/>
  <c r="R80" i="1"/>
  <c r="Q80" i="1"/>
  <c r="P80" i="1"/>
  <c r="O80" i="1"/>
  <c r="A80" i="1"/>
  <c r="V79" i="1"/>
  <c r="T79" i="1"/>
  <c r="S79" i="1"/>
  <c r="R79" i="1"/>
  <c r="Q79" i="1"/>
  <c r="P79" i="1"/>
  <c r="O79" i="1"/>
  <c r="A79" i="1"/>
  <c r="V78" i="1"/>
  <c r="T78" i="1"/>
  <c r="S78" i="1"/>
  <c r="R78" i="1"/>
  <c r="Q78" i="1"/>
  <c r="P78" i="1"/>
  <c r="O78" i="1"/>
  <c r="A78" i="1"/>
  <c r="V77" i="1"/>
  <c r="T77" i="1"/>
  <c r="S77" i="1"/>
  <c r="R77" i="1"/>
  <c r="Q77" i="1"/>
  <c r="P77" i="1"/>
  <c r="O77" i="1"/>
  <c r="A77" i="1"/>
  <c r="V76" i="1"/>
  <c r="T76" i="1"/>
  <c r="S76" i="1"/>
  <c r="R76" i="1"/>
  <c r="Q76" i="1"/>
  <c r="P76" i="1"/>
  <c r="O76" i="1"/>
  <c r="A76" i="1"/>
  <c r="V75" i="1"/>
  <c r="T75" i="1"/>
  <c r="S75" i="1"/>
  <c r="R75" i="1"/>
  <c r="Q75" i="1"/>
  <c r="P75" i="1"/>
  <c r="O75" i="1"/>
  <c r="A75" i="1"/>
  <c r="V74" i="1"/>
  <c r="T74" i="1"/>
  <c r="S74" i="1"/>
  <c r="R74" i="1"/>
  <c r="Q74" i="1"/>
  <c r="P74" i="1"/>
  <c r="O74" i="1"/>
  <c r="A74" i="1"/>
  <c r="V73" i="1"/>
  <c r="T73" i="1"/>
  <c r="S73" i="1"/>
  <c r="R73" i="1"/>
  <c r="Q73" i="1"/>
  <c r="P73" i="1"/>
  <c r="O73" i="1"/>
  <c r="A73" i="1"/>
  <c r="V72" i="1"/>
  <c r="T72" i="1"/>
  <c r="S72" i="1"/>
  <c r="R72" i="1"/>
  <c r="Q72" i="1"/>
  <c r="P72" i="1"/>
  <c r="O72" i="1"/>
  <c r="A72" i="1"/>
  <c r="V71" i="1"/>
  <c r="T71" i="1"/>
  <c r="S71" i="1"/>
  <c r="R71" i="1"/>
  <c r="Q71" i="1"/>
  <c r="P71" i="1"/>
  <c r="O71" i="1"/>
  <c r="A71" i="1"/>
  <c r="V70" i="1"/>
  <c r="T70" i="1"/>
  <c r="S70" i="1"/>
  <c r="R70" i="1"/>
  <c r="Q70" i="1"/>
  <c r="P70" i="1"/>
  <c r="O70" i="1"/>
  <c r="A70" i="1"/>
  <c r="V69" i="1"/>
  <c r="T69" i="1"/>
  <c r="S69" i="1"/>
  <c r="R69" i="1"/>
  <c r="Q69" i="1"/>
  <c r="P69" i="1"/>
  <c r="O69" i="1"/>
  <c r="A69" i="1"/>
  <c r="V68" i="1"/>
  <c r="T68" i="1"/>
  <c r="S68" i="1"/>
  <c r="R68" i="1"/>
  <c r="Q68" i="1"/>
  <c r="P68" i="1"/>
  <c r="O68" i="1"/>
  <c r="A68" i="1"/>
  <c r="V67" i="1"/>
  <c r="T67" i="1"/>
  <c r="S67" i="1"/>
  <c r="R67" i="1"/>
  <c r="Q67" i="1"/>
  <c r="P67" i="1"/>
  <c r="O67" i="1"/>
  <c r="A67" i="1"/>
  <c r="V66" i="1"/>
  <c r="T66" i="1"/>
  <c r="S66" i="1"/>
  <c r="R66" i="1"/>
  <c r="Q66" i="1"/>
  <c r="P66" i="1"/>
  <c r="O66" i="1"/>
  <c r="A66" i="1"/>
  <c r="V65" i="1"/>
  <c r="T65" i="1"/>
  <c r="S65" i="1"/>
  <c r="R65" i="1"/>
  <c r="Q65" i="1"/>
  <c r="P65" i="1"/>
  <c r="O65" i="1"/>
  <c r="A65" i="1"/>
  <c r="V64" i="1"/>
  <c r="T64" i="1"/>
  <c r="S64" i="1"/>
  <c r="R64" i="1"/>
  <c r="Q64" i="1"/>
  <c r="P64" i="1"/>
  <c r="O64" i="1"/>
  <c r="A64" i="1"/>
  <c r="V63" i="1"/>
  <c r="T63" i="1"/>
  <c r="S63" i="1"/>
  <c r="R63" i="1"/>
  <c r="Q63" i="1"/>
  <c r="P63" i="1"/>
  <c r="O63" i="1"/>
  <c r="A63" i="1"/>
  <c r="V62" i="1"/>
  <c r="T62" i="1"/>
  <c r="S62" i="1"/>
  <c r="R62" i="1"/>
  <c r="Q62" i="1"/>
  <c r="P62" i="1"/>
  <c r="O62" i="1"/>
  <c r="A62" i="1"/>
  <c r="V61" i="1"/>
  <c r="T61" i="1"/>
  <c r="S61" i="1"/>
  <c r="R61" i="1"/>
  <c r="Q61" i="1"/>
  <c r="P61" i="1"/>
  <c r="O61" i="1"/>
  <c r="A61" i="1"/>
  <c r="V60" i="1"/>
  <c r="T60" i="1"/>
  <c r="S60" i="1"/>
  <c r="R60" i="1"/>
  <c r="Q60" i="1"/>
  <c r="P60" i="1"/>
  <c r="O60" i="1"/>
  <c r="A60" i="1"/>
  <c r="V59" i="1"/>
  <c r="T59" i="1"/>
  <c r="S59" i="1"/>
  <c r="R59" i="1"/>
  <c r="Q59" i="1"/>
  <c r="P59" i="1"/>
  <c r="O59" i="1"/>
  <c r="A59" i="1"/>
  <c r="V58" i="1"/>
  <c r="T58" i="1"/>
  <c r="S58" i="1"/>
  <c r="R58" i="1"/>
  <c r="Q58" i="1"/>
  <c r="P58" i="1"/>
  <c r="O58" i="1"/>
  <c r="A58" i="1"/>
  <c r="V57" i="1"/>
  <c r="T57" i="1"/>
  <c r="S57" i="1"/>
  <c r="R57" i="1"/>
  <c r="Q57" i="1"/>
  <c r="P57" i="1"/>
  <c r="O57" i="1"/>
  <c r="A57" i="1"/>
  <c r="V56" i="1"/>
  <c r="T56" i="1"/>
  <c r="S56" i="1"/>
  <c r="R56" i="1"/>
  <c r="Q56" i="1"/>
  <c r="P56" i="1"/>
  <c r="O56" i="1"/>
  <c r="A56" i="1"/>
  <c r="V55" i="1"/>
  <c r="T55" i="1"/>
  <c r="S55" i="1"/>
  <c r="R55" i="1"/>
  <c r="Q55" i="1"/>
  <c r="P55" i="1"/>
  <c r="O55" i="1"/>
  <c r="A55" i="1"/>
  <c r="V54" i="1"/>
  <c r="T54" i="1"/>
  <c r="S54" i="1"/>
  <c r="R54" i="1"/>
  <c r="Q54" i="1"/>
  <c r="P54" i="1"/>
  <c r="O54" i="1"/>
  <c r="A54" i="1"/>
  <c r="V53" i="1"/>
  <c r="T53" i="1"/>
  <c r="S53" i="1"/>
  <c r="R53" i="1"/>
  <c r="Q53" i="1"/>
  <c r="P53" i="1"/>
  <c r="O53" i="1"/>
  <c r="A53" i="1"/>
  <c r="V52" i="1"/>
  <c r="T52" i="1"/>
  <c r="S52" i="1"/>
  <c r="R52" i="1"/>
  <c r="Q52" i="1"/>
  <c r="P52" i="1"/>
  <c r="O52" i="1"/>
  <c r="A52" i="1"/>
  <c r="V51" i="1"/>
  <c r="T51" i="1"/>
  <c r="S51" i="1"/>
  <c r="R51" i="1"/>
  <c r="Q51" i="1"/>
  <c r="P51" i="1"/>
  <c r="O51" i="1"/>
  <c r="A51" i="1"/>
  <c r="V50" i="1"/>
  <c r="T50" i="1"/>
  <c r="S50" i="1"/>
  <c r="R50" i="1"/>
  <c r="Q50" i="1"/>
  <c r="P50" i="1"/>
  <c r="O50" i="1"/>
  <c r="A50" i="1"/>
  <c r="V49" i="1"/>
  <c r="T49" i="1"/>
  <c r="S49" i="1"/>
  <c r="R49" i="1"/>
  <c r="Q49" i="1"/>
  <c r="P49" i="1"/>
  <c r="O49" i="1"/>
  <c r="A49" i="1"/>
  <c r="V48" i="1"/>
  <c r="T48" i="1"/>
  <c r="S48" i="1"/>
  <c r="R48" i="1"/>
  <c r="Q48" i="1"/>
  <c r="P48" i="1"/>
  <c r="O48" i="1"/>
  <c r="A48" i="1"/>
  <c r="V47" i="1"/>
  <c r="T47" i="1"/>
  <c r="S47" i="1"/>
  <c r="R47" i="1"/>
  <c r="Q47" i="1"/>
  <c r="P47" i="1"/>
  <c r="O47" i="1"/>
  <c r="A47" i="1"/>
  <c r="V46" i="1"/>
  <c r="T46" i="1"/>
  <c r="S46" i="1"/>
  <c r="R46" i="1"/>
  <c r="Q46" i="1"/>
  <c r="P46" i="1"/>
  <c r="O46" i="1"/>
  <c r="A46" i="1"/>
  <c r="V45" i="1"/>
  <c r="T45" i="1"/>
  <c r="S45" i="1"/>
  <c r="R45" i="1"/>
  <c r="Q45" i="1"/>
  <c r="P45" i="1"/>
  <c r="O45" i="1"/>
  <c r="A45" i="1"/>
  <c r="V44" i="1"/>
  <c r="T44" i="1"/>
  <c r="S44" i="1"/>
  <c r="R44" i="1"/>
  <c r="Q44" i="1"/>
  <c r="P44" i="1"/>
  <c r="O44" i="1"/>
  <c r="A44" i="1"/>
  <c r="V43" i="1"/>
  <c r="T43" i="1"/>
  <c r="S43" i="1"/>
  <c r="R43" i="1"/>
  <c r="Q43" i="1"/>
  <c r="P43" i="1"/>
  <c r="O43" i="1"/>
  <c r="A43" i="1"/>
  <c r="V42" i="1"/>
  <c r="T42" i="1"/>
  <c r="S42" i="1"/>
  <c r="R42" i="1"/>
  <c r="Q42" i="1"/>
  <c r="P42" i="1"/>
  <c r="O42" i="1"/>
  <c r="A42" i="1"/>
  <c r="V41" i="1"/>
  <c r="T41" i="1"/>
  <c r="S41" i="1"/>
  <c r="R41" i="1"/>
  <c r="Q41" i="1"/>
  <c r="P41" i="1"/>
  <c r="O41" i="1"/>
  <c r="A41" i="1"/>
  <c r="V40" i="1"/>
  <c r="T40" i="1"/>
  <c r="S40" i="1"/>
  <c r="R40" i="1"/>
  <c r="Q40" i="1"/>
  <c r="P40" i="1"/>
  <c r="O40" i="1"/>
  <c r="A40" i="1"/>
  <c r="V39" i="1"/>
  <c r="T39" i="1"/>
  <c r="S39" i="1"/>
  <c r="R39" i="1"/>
  <c r="Q39" i="1"/>
  <c r="P39" i="1"/>
  <c r="O39" i="1"/>
  <c r="A39" i="1"/>
  <c r="V38" i="1"/>
  <c r="T38" i="1"/>
  <c r="S38" i="1"/>
  <c r="R38" i="1"/>
  <c r="Q38" i="1"/>
  <c r="P38" i="1"/>
  <c r="O38" i="1"/>
  <c r="A38" i="1"/>
  <c r="V37" i="1"/>
  <c r="T37" i="1"/>
  <c r="S37" i="1"/>
  <c r="R37" i="1"/>
  <c r="Q37" i="1"/>
  <c r="P37" i="1"/>
  <c r="O37" i="1"/>
  <c r="A37" i="1"/>
  <c r="V36" i="1"/>
  <c r="T36" i="1"/>
  <c r="S36" i="1"/>
  <c r="R36" i="1"/>
  <c r="Q36" i="1"/>
  <c r="P36" i="1"/>
  <c r="O36" i="1"/>
  <c r="A36" i="1"/>
  <c r="V35" i="1"/>
  <c r="T35" i="1"/>
  <c r="S35" i="1"/>
  <c r="R35" i="1"/>
  <c r="Q35" i="1"/>
  <c r="P35" i="1"/>
  <c r="O35" i="1"/>
  <c r="A35" i="1"/>
  <c r="V34" i="1"/>
  <c r="T34" i="1"/>
  <c r="S34" i="1"/>
  <c r="R34" i="1"/>
  <c r="Q34" i="1"/>
  <c r="P34" i="1"/>
  <c r="O34" i="1"/>
  <c r="A34" i="1"/>
  <c r="V33" i="1"/>
  <c r="T33" i="1"/>
  <c r="S33" i="1"/>
  <c r="R33" i="1"/>
  <c r="Q33" i="1"/>
  <c r="P33" i="1"/>
  <c r="O33" i="1"/>
  <c r="A33" i="1"/>
  <c r="V32" i="1"/>
  <c r="T32" i="1"/>
  <c r="S32" i="1"/>
  <c r="R32" i="1"/>
  <c r="Q32" i="1"/>
  <c r="P32" i="1"/>
  <c r="O32" i="1"/>
  <c r="A32" i="1"/>
  <c r="V31" i="1"/>
  <c r="T31" i="1"/>
  <c r="S31" i="1"/>
  <c r="R31" i="1"/>
  <c r="Q31" i="1"/>
  <c r="P31" i="1"/>
  <c r="O31" i="1"/>
  <c r="A31" i="1"/>
  <c r="V30" i="1"/>
  <c r="T30" i="1"/>
  <c r="S30" i="1"/>
  <c r="R30" i="1"/>
  <c r="Q30" i="1"/>
  <c r="P30" i="1"/>
  <c r="O30" i="1"/>
  <c r="A30" i="1"/>
  <c r="V29" i="1"/>
  <c r="T29" i="1"/>
  <c r="S29" i="1"/>
  <c r="R29" i="1"/>
  <c r="Q29" i="1"/>
  <c r="P29" i="1"/>
  <c r="O29" i="1"/>
  <c r="A29" i="1"/>
  <c r="V28" i="1"/>
  <c r="T28" i="1"/>
  <c r="S28" i="1"/>
  <c r="R28" i="1"/>
  <c r="Q28" i="1"/>
  <c r="P28" i="1"/>
  <c r="O28" i="1"/>
  <c r="A28" i="1"/>
  <c r="V27" i="1"/>
  <c r="T27" i="1"/>
  <c r="S27" i="1"/>
  <c r="R27" i="1"/>
  <c r="Q27" i="1"/>
  <c r="P27" i="1"/>
  <c r="O27" i="1"/>
  <c r="A27" i="1"/>
  <c r="V26" i="1"/>
  <c r="T26" i="1"/>
  <c r="S26" i="1"/>
  <c r="R26" i="1"/>
  <c r="Q26" i="1"/>
  <c r="P26" i="1"/>
  <c r="O26" i="1"/>
  <c r="A26" i="1"/>
  <c r="V25" i="1"/>
  <c r="T25" i="1"/>
  <c r="S25" i="1"/>
  <c r="R25" i="1"/>
  <c r="Q25" i="1"/>
  <c r="P25" i="1"/>
  <c r="O25" i="1"/>
  <c r="A25" i="1"/>
  <c r="V24" i="1"/>
  <c r="T24" i="1"/>
  <c r="S24" i="1"/>
  <c r="R24" i="1"/>
  <c r="Q24" i="1"/>
  <c r="P24" i="1"/>
  <c r="O24" i="1"/>
  <c r="A24" i="1"/>
  <c r="V23" i="1"/>
  <c r="T23" i="1"/>
  <c r="S23" i="1"/>
  <c r="R23" i="1"/>
  <c r="Q23" i="1"/>
  <c r="P23" i="1"/>
  <c r="O23" i="1"/>
  <c r="A23" i="1"/>
  <c r="V22" i="1"/>
  <c r="T22" i="1"/>
  <c r="S22" i="1"/>
  <c r="R22" i="1"/>
  <c r="Q22" i="1"/>
  <c r="P22" i="1"/>
  <c r="O22" i="1"/>
  <c r="A22" i="1"/>
  <c r="V21" i="1"/>
  <c r="T21" i="1"/>
  <c r="S21" i="1"/>
  <c r="R21" i="1"/>
  <c r="Q21" i="1"/>
  <c r="P21" i="1"/>
  <c r="O21" i="1"/>
  <c r="A21" i="1"/>
  <c r="V20" i="1"/>
  <c r="T20" i="1"/>
  <c r="S20" i="1"/>
  <c r="R20" i="1"/>
  <c r="Q20" i="1"/>
  <c r="P20" i="1"/>
  <c r="O20" i="1"/>
  <c r="A20" i="1"/>
  <c r="V19" i="1"/>
  <c r="T19" i="1"/>
  <c r="S19" i="1"/>
  <c r="R19" i="1"/>
  <c r="Q19" i="1"/>
  <c r="P19" i="1"/>
  <c r="O19" i="1"/>
  <c r="A19" i="1"/>
  <c r="V18" i="1"/>
  <c r="T18" i="1"/>
  <c r="S18" i="1"/>
  <c r="R18" i="1"/>
  <c r="Q18" i="1"/>
  <c r="P18" i="1"/>
  <c r="O18" i="1"/>
  <c r="A18" i="1"/>
  <c r="V17" i="1"/>
  <c r="T17" i="1"/>
  <c r="S17" i="1"/>
  <c r="R17" i="1"/>
  <c r="Q17" i="1"/>
  <c r="P17" i="1"/>
  <c r="O17" i="1"/>
  <c r="A17" i="1"/>
  <c r="V16" i="1"/>
  <c r="T16" i="1"/>
  <c r="S16" i="1"/>
  <c r="R16" i="1"/>
  <c r="Q16" i="1"/>
  <c r="P16" i="1"/>
  <c r="O16" i="1"/>
  <c r="A16" i="1"/>
  <c r="V15" i="1"/>
  <c r="T15" i="1"/>
  <c r="S15" i="1"/>
  <c r="R15" i="1"/>
  <c r="Q15" i="1"/>
  <c r="P15" i="1"/>
  <c r="O15" i="1"/>
  <c r="A15" i="1"/>
  <c r="V14" i="1"/>
  <c r="T14" i="1"/>
  <c r="S14" i="1"/>
  <c r="R14" i="1"/>
  <c r="Q14" i="1"/>
  <c r="P14" i="1"/>
  <c r="O14" i="1"/>
  <c r="A14" i="1"/>
  <c r="V13" i="1"/>
  <c r="T13" i="1"/>
  <c r="S13" i="1"/>
  <c r="R13" i="1"/>
  <c r="Q13" i="1"/>
  <c r="P13" i="1"/>
  <c r="O13" i="1"/>
  <c r="A13" i="1"/>
  <c r="V12" i="1"/>
  <c r="T12" i="1"/>
  <c r="S12" i="1"/>
  <c r="R12" i="1"/>
  <c r="Q12" i="1"/>
  <c r="P12" i="1"/>
  <c r="O12" i="1"/>
  <c r="A12" i="1"/>
  <c r="V11" i="1"/>
  <c r="T11" i="1"/>
  <c r="S11" i="1"/>
  <c r="R11" i="1"/>
  <c r="Q11" i="1"/>
  <c r="P11" i="1"/>
  <c r="O11" i="1"/>
  <c r="A11" i="1"/>
  <c r="V10" i="1"/>
  <c r="T10" i="1"/>
  <c r="S10" i="1"/>
  <c r="R10" i="1"/>
  <c r="Q10" i="1"/>
  <c r="P10" i="1"/>
  <c r="O10" i="1"/>
  <c r="A10" i="1"/>
  <c r="V9" i="1"/>
  <c r="T9" i="1"/>
  <c r="S9" i="1"/>
  <c r="R9" i="1"/>
  <c r="Q9" i="1"/>
  <c r="P9" i="1"/>
  <c r="O9" i="1"/>
  <c r="A9" i="1"/>
  <c r="V8" i="1"/>
  <c r="T8" i="1"/>
  <c r="S8" i="1"/>
  <c r="R8" i="1"/>
  <c r="Q8" i="1"/>
  <c r="P8" i="1"/>
  <c r="O8" i="1"/>
  <c r="A8" i="1"/>
  <c r="V7" i="1"/>
  <c r="T7" i="1"/>
  <c r="S7" i="1"/>
  <c r="R7" i="1"/>
  <c r="Q7" i="1"/>
  <c r="P7" i="1"/>
  <c r="O7" i="1"/>
  <c r="A7" i="1"/>
  <c r="V6" i="1"/>
  <c r="T6" i="1"/>
  <c r="S6" i="1"/>
  <c r="R6" i="1"/>
  <c r="Q6" i="1"/>
  <c r="P6" i="1"/>
  <c r="O6" i="1"/>
  <c r="A6" i="1"/>
  <c r="V5" i="1"/>
  <c r="T5" i="1"/>
  <c r="S5" i="1"/>
  <c r="R5" i="1"/>
  <c r="Q5" i="1"/>
  <c r="P5" i="1"/>
  <c r="O5" i="1"/>
  <c r="A5" i="1"/>
  <c r="V4" i="1"/>
  <c r="T4" i="1"/>
  <c r="S4" i="1"/>
  <c r="R4" i="1"/>
  <c r="Q4" i="1"/>
  <c r="P4" i="1"/>
  <c r="O4" i="1"/>
  <c r="A4" i="1"/>
  <c r="V3" i="1"/>
  <c r="T3" i="1"/>
  <c r="S3" i="1"/>
  <c r="R3" i="1"/>
  <c r="Q3" i="1"/>
  <c r="P3" i="1"/>
  <c r="O3" i="1"/>
  <c r="A3" i="1"/>
  <c r="V2" i="1"/>
  <c r="T2" i="1"/>
  <c r="S2" i="1"/>
  <c r="R2" i="1"/>
  <c r="Q2" i="1"/>
  <c r="P2" i="1"/>
  <c r="O2" i="1"/>
</calcChain>
</file>

<file path=xl/sharedStrings.xml><?xml version="1.0" encoding="utf-8"?>
<sst xmlns="http://schemas.openxmlformats.org/spreadsheetml/2006/main" count="14083" uniqueCount="2090">
  <si>
    <t>PERIODO</t>
  </si>
  <si>
    <t>IPRESS</t>
  </si>
  <si>
    <t>HCLI</t>
  </si>
  <si>
    <t>TDOC</t>
  </si>
  <si>
    <t>NDOCUME</t>
  </si>
  <si>
    <t>1</t>
  </si>
  <si>
    <t>F20.0</t>
  </si>
  <si>
    <t>F41.2</t>
  </si>
  <si>
    <t>K74.0</t>
  </si>
  <si>
    <t>K29.3</t>
  </si>
  <si>
    <t>K29.5</t>
  </si>
  <si>
    <t>K21.9</t>
  </si>
  <si>
    <t>286252</t>
  </si>
  <si>
    <t>F33.1</t>
  </si>
  <si>
    <t>F06.8</t>
  </si>
  <si>
    <t>186142</t>
  </si>
  <si>
    <t>K74.3</t>
  </si>
  <si>
    <t>K76.3</t>
  </si>
  <si>
    <t>F32.2</t>
  </si>
  <si>
    <t>212785</t>
  </si>
  <si>
    <t>F10.2</t>
  </si>
  <si>
    <t>K59.0</t>
  </si>
  <si>
    <t>K21.0</t>
  </si>
  <si>
    <t>245944</t>
  </si>
  <si>
    <t>K30.X</t>
  </si>
  <si>
    <t>D12.3</t>
  </si>
  <si>
    <t>298425</t>
  </si>
  <si>
    <t>B18.2</t>
  </si>
  <si>
    <t>F00.1</t>
  </si>
  <si>
    <t>A09.X</t>
  </si>
  <si>
    <t>D13.9</t>
  </si>
  <si>
    <t>114811</t>
  </si>
  <si>
    <t>1486</t>
  </si>
  <si>
    <t>K58.0</t>
  </si>
  <si>
    <t>B18.1</t>
  </si>
  <si>
    <t>F25.9</t>
  </si>
  <si>
    <t>F33.2</t>
  </si>
  <si>
    <t>121685</t>
  </si>
  <si>
    <t>269984</t>
  </si>
  <si>
    <t>272141</t>
  </si>
  <si>
    <t>K29.0</t>
  </si>
  <si>
    <t>F60.8</t>
  </si>
  <si>
    <t>I84.2</t>
  </si>
  <si>
    <t>F32.1</t>
  </si>
  <si>
    <t>118741</t>
  </si>
  <si>
    <t>226926</t>
  </si>
  <si>
    <t>F33.8</t>
  </si>
  <si>
    <t>C18.0</t>
  </si>
  <si>
    <t>167418</t>
  </si>
  <si>
    <t>F31.1</t>
  </si>
  <si>
    <t>249785</t>
  </si>
  <si>
    <t>125789</t>
  </si>
  <si>
    <t>K73.2</t>
  </si>
  <si>
    <t>16172</t>
  </si>
  <si>
    <t>K74.2</t>
  </si>
  <si>
    <t>K22.0</t>
  </si>
  <si>
    <t>91672</t>
  </si>
  <si>
    <t>D50.0</t>
  </si>
  <si>
    <t>117951</t>
  </si>
  <si>
    <t>422547</t>
  </si>
  <si>
    <t>191144</t>
  </si>
  <si>
    <t>277446</t>
  </si>
  <si>
    <t>176158</t>
  </si>
  <si>
    <t>424644</t>
  </si>
  <si>
    <t>92245</t>
  </si>
  <si>
    <t>149664</t>
  </si>
  <si>
    <t>C18.2</t>
  </si>
  <si>
    <t>125545</t>
  </si>
  <si>
    <t>92114</t>
  </si>
  <si>
    <t>C16.0</t>
  </si>
  <si>
    <t>195929</t>
  </si>
  <si>
    <t>286811</t>
  </si>
  <si>
    <t>K80.5</t>
  </si>
  <si>
    <t>417256</t>
  </si>
  <si>
    <t>F43.2</t>
  </si>
  <si>
    <t>F81.9</t>
  </si>
  <si>
    <t>F80.0</t>
  </si>
  <si>
    <t>274816</t>
  </si>
  <si>
    <t>F90.8</t>
  </si>
  <si>
    <t>116946</t>
  </si>
  <si>
    <t>11999</t>
  </si>
  <si>
    <t>174287</t>
  </si>
  <si>
    <t>422722</t>
  </si>
  <si>
    <t>5919</t>
  </si>
  <si>
    <t>F41.1</t>
  </si>
  <si>
    <t>K57.0</t>
  </si>
  <si>
    <t>66428</t>
  </si>
  <si>
    <t>K44.9</t>
  </si>
  <si>
    <t>B82.9</t>
  </si>
  <si>
    <t>24821</t>
  </si>
  <si>
    <t>E78.2</t>
  </si>
  <si>
    <t>299128</t>
  </si>
  <si>
    <t>177871</t>
  </si>
  <si>
    <t>K74.6</t>
  </si>
  <si>
    <t>286654</t>
  </si>
  <si>
    <t>426782</t>
  </si>
  <si>
    <t>155771</t>
  </si>
  <si>
    <t>F45.0</t>
  </si>
  <si>
    <t>249947</t>
  </si>
  <si>
    <t>I10.X</t>
  </si>
  <si>
    <t>81149</t>
  </si>
  <si>
    <t>149488</t>
  </si>
  <si>
    <t>Z35.8</t>
  </si>
  <si>
    <t>F60.3</t>
  </si>
  <si>
    <t>282742</t>
  </si>
  <si>
    <t>158948</t>
  </si>
  <si>
    <t>169948</t>
  </si>
  <si>
    <t>E78.0</t>
  </si>
  <si>
    <t>98459</t>
  </si>
  <si>
    <t>Q96.8</t>
  </si>
  <si>
    <t>161841</t>
  </si>
  <si>
    <t>298867</t>
  </si>
  <si>
    <t>191918</t>
  </si>
  <si>
    <t>F20.8</t>
  </si>
  <si>
    <t>146425</t>
  </si>
  <si>
    <t>225896</t>
  </si>
  <si>
    <t>182195</t>
  </si>
  <si>
    <t>291661</t>
  </si>
  <si>
    <t>151548</t>
  </si>
  <si>
    <t>126215</t>
  </si>
  <si>
    <t>122774</t>
  </si>
  <si>
    <t>F33.3</t>
  </si>
  <si>
    <t>82499</t>
  </si>
  <si>
    <t>H06.2</t>
  </si>
  <si>
    <t>G80.0</t>
  </si>
  <si>
    <t>I26.9</t>
  </si>
  <si>
    <t>81868</t>
  </si>
  <si>
    <t>161995</t>
  </si>
  <si>
    <t>242572</t>
  </si>
  <si>
    <t>66127</t>
  </si>
  <si>
    <t>165488</t>
  </si>
  <si>
    <t>169964</t>
  </si>
  <si>
    <t>157911</t>
  </si>
  <si>
    <t>442751</t>
  </si>
  <si>
    <t>D12.4</t>
  </si>
  <si>
    <t>I27.0</t>
  </si>
  <si>
    <t>442777</t>
  </si>
  <si>
    <t>156471</t>
  </si>
  <si>
    <t>196726</t>
  </si>
  <si>
    <t>158511</t>
  </si>
  <si>
    <t>118744</t>
  </si>
  <si>
    <t>15515</t>
  </si>
  <si>
    <t>424642</t>
  </si>
  <si>
    <t>252674</t>
  </si>
  <si>
    <t>M54.1</t>
  </si>
  <si>
    <t>55954</t>
  </si>
  <si>
    <t>192174</t>
  </si>
  <si>
    <t>H01.9</t>
  </si>
  <si>
    <t>174629</t>
  </si>
  <si>
    <t>284712</t>
  </si>
  <si>
    <t>16514</t>
  </si>
  <si>
    <t>K25.0</t>
  </si>
  <si>
    <t>79719</t>
  </si>
  <si>
    <t>K29.9</t>
  </si>
  <si>
    <t>D13.1</t>
  </si>
  <si>
    <t>216768</t>
  </si>
  <si>
    <t>297787</t>
  </si>
  <si>
    <t>419272</t>
  </si>
  <si>
    <t>298441</t>
  </si>
  <si>
    <t>155572</t>
  </si>
  <si>
    <t>122859</t>
  </si>
  <si>
    <t>18418</t>
  </si>
  <si>
    <t>298924</t>
  </si>
  <si>
    <t>K10.0</t>
  </si>
  <si>
    <t>227494</t>
  </si>
  <si>
    <t>421477</t>
  </si>
  <si>
    <t>E79.0</t>
  </si>
  <si>
    <t>E78.1</t>
  </si>
  <si>
    <t>151788</t>
  </si>
  <si>
    <t>162187</t>
  </si>
  <si>
    <t>288948</t>
  </si>
  <si>
    <t>124856</t>
  </si>
  <si>
    <t>87669</t>
  </si>
  <si>
    <t>I26.0</t>
  </si>
  <si>
    <t>25211</t>
  </si>
  <si>
    <t>297718</t>
  </si>
  <si>
    <t>424127</t>
  </si>
  <si>
    <t>242965</t>
  </si>
  <si>
    <t>422899</t>
  </si>
  <si>
    <t>Z00.6</t>
  </si>
  <si>
    <t>279614</t>
  </si>
  <si>
    <t>Z00.8</t>
  </si>
  <si>
    <t>442514</t>
  </si>
  <si>
    <t>85841</t>
  </si>
  <si>
    <t>418567</t>
  </si>
  <si>
    <t>K22.9</t>
  </si>
  <si>
    <t>267629</t>
  </si>
  <si>
    <t>92765</t>
  </si>
  <si>
    <t>K11.2</t>
  </si>
  <si>
    <t>12474</t>
  </si>
  <si>
    <t>254645</t>
  </si>
  <si>
    <t>K07.6</t>
  </si>
  <si>
    <t>441674</t>
  </si>
  <si>
    <t>N18.2</t>
  </si>
  <si>
    <t>K22.2</t>
  </si>
  <si>
    <t>I15.9</t>
  </si>
  <si>
    <t>I12.0</t>
  </si>
  <si>
    <t>K11.6</t>
  </si>
  <si>
    <t>K22.3</t>
  </si>
  <si>
    <t>156955</t>
  </si>
  <si>
    <t>111197</t>
  </si>
  <si>
    <t>276299</t>
  </si>
  <si>
    <t>295146</t>
  </si>
  <si>
    <t>Z01.4</t>
  </si>
  <si>
    <t>424767</t>
  </si>
  <si>
    <t>168244</t>
  </si>
  <si>
    <t>424464</t>
  </si>
  <si>
    <t>Z30.3</t>
  </si>
  <si>
    <t>124795</t>
  </si>
  <si>
    <t>429767</t>
  </si>
  <si>
    <t>129166</t>
  </si>
  <si>
    <t>Z35.9</t>
  </si>
  <si>
    <t>17725</t>
  </si>
  <si>
    <t>258167</t>
  </si>
  <si>
    <t>442292</t>
  </si>
  <si>
    <t>419989</t>
  </si>
  <si>
    <t>425195</t>
  </si>
  <si>
    <t>162677</t>
  </si>
  <si>
    <t>416772</t>
  </si>
  <si>
    <t>299789</t>
  </si>
  <si>
    <t>I20.0</t>
  </si>
  <si>
    <t>Z00.5</t>
  </si>
  <si>
    <t>441975</t>
  </si>
  <si>
    <t>K07.8</t>
  </si>
  <si>
    <t>115966</t>
  </si>
  <si>
    <t>111296</t>
  </si>
  <si>
    <t>I25.0</t>
  </si>
  <si>
    <t>427954</t>
  </si>
  <si>
    <t>I23.0</t>
  </si>
  <si>
    <t>442827</t>
  </si>
  <si>
    <t>K09.0</t>
  </si>
  <si>
    <t>22275</t>
  </si>
  <si>
    <t>127241</t>
  </si>
  <si>
    <t>282546</t>
  </si>
  <si>
    <t>427115</t>
  </si>
  <si>
    <t>E78.4</t>
  </si>
  <si>
    <t>85147</t>
  </si>
  <si>
    <t>Z35.2</t>
  </si>
  <si>
    <t>Z34.0</t>
  </si>
  <si>
    <t>418111</t>
  </si>
  <si>
    <t>269756</t>
  </si>
  <si>
    <t>I11.9</t>
  </si>
  <si>
    <t>I27.9</t>
  </si>
  <si>
    <t>Z32.0</t>
  </si>
  <si>
    <t>417524</t>
  </si>
  <si>
    <t>Z34.8</t>
  </si>
  <si>
    <t>441919</t>
  </si>
  <si>
    <t>K14.0</t>
  </si>
  <si>
    <t>H04.5</t>
  </si>
  <si>
    <t>Z01.1</t>
  </si>
  <si>
    <t>441417</t>
  </si>
  <si>
    <t>K11.3</t>
  </si>
  <si>
    <t>442597</t>
  </si>
  <si>
    <t>H04.6</t>
  </si>
  <si>
    <t>444675</t>
  </si>
  <si>
    <t>425529</t>
  </si>
  <si>
    <t>275886</t>
  </si>
  <si>
    <t>297421</t>
  </si>
  <si>
    <t>H11.0</t>
  </si>
  <si>
    <t>H10.5</t>
  </si>
  <si>
    <t>H02.8</t>
  </si>
  <si>
    <t>H10.4</t>
  </si>
  <si>
    <t>H04.1</t>
  </si>
  <si>
    <t>Z01.0</t>
  </si>
  <si>
    <t>H02.4</t>
  </si>
  <si>
    <t>H02.0</t>
  </si>
  <si>
    <t>445221</t>
  </si>
  <si>
    <t>158248</t>
  </si>
  <si>
    <t>122977</t>
  </si>
  <si>
    <t>K23.0</t>
  </si>
  <si>
    <t>82554</t>
  </si>
  <si>
    <t>196921</t>
  </si>
  <si>
    <t>194188</t>
  </si>
  <si>
    <t>Z39.2</t>
  </si>
  <si>
    <t>444576</t>
  </si>
  <si>
    <t>445411</t>
  </si>
  <si>
    <t>291157</t>
  </si>
  <si>
    <t>445441</t>
  </si>
  <si>
    <t>97667</t>
  </si>
  <si>
    <t>Z12.4</t>
  </si>
  <si>
    <t>91297</t>
  </si>
  <si>
    <t>444542</t>
  </si>
  <si>
    <t>Z35.0</t>
  </si>
  <si>
    <t>411617</t>
  </si>
  <si>
    <t>445526</t>
  </si>
  <si>
    <t>167942</t>
  </si>
  <si>
    <t>298288</t>
  </si>
  <si>
    <t>288219</t>
  </si>
  <si>
    <t>K14.5</t>
  </si>
  <si>
    <t>419896</t>
  </si>
  <si>
    <t>I15.0</t>
  </si>
  <si>
    <t>272146</t>
  </si>
  <si>
    <t>116416</t>
  </si>
  <si>
    <t>27682</t>
  </si>
  <si>
    <t>K04.7</t>
  </si>
  <si>
    <t>H10.8</t>
  </si>
  <si>
    <t>445757</t>
  </si>
  <si>
    <t>26718</t>
  </si>
  <si>
    <t>12662</t>
  </si>
  <si>
    <t>91421</t>
  </si>
  <si>
    <t>174725</t>
  </si>
  <si>
    <t>O99.3</t>
  </si>
  <si>
    <t>421298</t>
  </si>
  <si>
    <t>Z35.5</t>
  </si>
  <si>
    <t>Z39.1</t>
  </si>
  <si>
    <t>H10.9</t>
  </si>
  <si>
    <t>Z35.1</t>
  </si>
  <si>
    <t>84969</t>
  </si>
  <si>
    <t>H04.8</t>
  </si>
  <si>
    <t>Z39.0</t>
  </si>
  <si>
    <t>127174</t>
  </si>
  <si>
    <t>H02.9</t>
  </si>
  <si>
    <t>445991</t>
  </si>
  <si>
    <t>H11.2</t>
  </si>
  <si>
    <t>12778</t>
  </si>
  <si>
    <t>95178</t>
  </si>
  <si>
    <t>81681</t>
  </si>
  <si>
    <t>157441</t>
  </si>
  <si>
    <t>I25.9</t>
  </si>
  <si>
    <t>441569</t>
  </si>
  <si>
    <t>189455</t>
  </si>
  <si>
    <t>444794</t>
  </si>
  <si>
    <t>F19.8</t>
  </si>
  <si>
    <t>266744</t>
  </si>
  <si>
    <t>91747</t>
  </si>
  <si>
    <t>F22.9</t>
  </si>
  <si>
    <t>H04.4</t>
  </si>
  <si>
    <t>445286</t>
  </si>
  <si>
    <t>225856</t>
  </si>
  <si>
    <t>442498</t>
  </si>
  <si>
    <t>88475</t>
  </si>
  <si>
    <t>F44.1</t>
  </si>
  <si>
    <t>F19.0</t>
  </si>
  <si>
    <t>444828</t>
  </si>
  <si>
    <t>198488</t>
  </si>
  <si>
    <t>159766</t>
  </si>
  <si>
    <t>446171</t>
  </si>
  <si>
    <t>K12.0</t>
  </si>
  <si>
    <t>277555</t>
  </si>
  <si>
    <t>188452</t>
  </si>
  <si>
    <t>444655</t>
  </si>
  <si>
    <t>151691</t>
  </si>
  <si>
    <t>114289</t>
  </si>
  <si>
    <t>445895</t>
  </si>
  <si>
    <t>Z03.1</t>
  </si>
  <si>
    <t>429479</t>
  </si>
  <si>
    <t>H11.1</t>
  </si>
  <si>
    <t>H02.1</t>
  </si>
  <si>
    <t>26878</t>
  </si>
  <si>
    <t>112957</t>
  </si>
  <si>
    <t>K11.1</t>
  </si>
  <si>
    <t>H04.9</t>
  </si>
  <si>
    <t>K03.0</t>
  </si>
  <si>
    <t>N44559</t>
  </si>
  <si>
    <t>N965N7</t>
  </si>
  <si>
    <t>24N69N</t>
  </si>
  <si>
    <t>N6849N</t>
  </si>
  <si>
    <t>178N99</t>
  </si>
  <si>
    <t>29694N</t>
  </si>
  <si>
    <t>N77211</t>
  </si>
  <si>
    <t>N486N7</t>
  </si>
  <si>
    <t>25752N</t>
  </si>
  <si>
    <t>4225N5</t>
  </si>
  <si>
    <t>4N84N2</t>
  </si>
  <si>
    <t>N99989</t>
  </si>
  <si>
    <t>2975N8</t>
  </si>
  <si>
    <t>272N67</t>
  </si>
  <si>
    <t>N5986</t>
  </si>
  <si>
    <t>228N84</t>
  </si>
  <si>
    <t>N19619</t>
  </si>
  <si>
    <t>8N4N</t>
  </si>
  <si>
    <t>N6185N</t>
  </si>
  <si>
    <t>N5955</t>
  </si>
  <si>
    <t>NN6678</t>
  </si>
  <si>
    <t>NN9177</t>
  </si>
  <si>
    <t>18N45</t>
  </si>
  <si>
    <t>N14N6N</t>
  </si>
  <si>
    <t>NN9764</t>
  </si>
  <si>
    <t>N12861</t>
  </si>
  <si>
    <t>N96171</t>
  </si>
  <si>
    <t>4N6715</t>
  </si>
  <si>
    <t>419N6N</t>
  </si>
  <si>
    <t>4N4156</t>
  </si>
  <si>
    <t>N17417</t>
  </si>
  <si>
    <t>NN2846</t>
  </si>
  <si>
    <t>NN91N</t>
  </si>
  <si>
    <t>4N7458</t>
  </si>
  <si>
    <t>19N24</t>
  </si>
  <si>
    <t>N5217N</t>
  </si>
  <si>
    <t>4N7467</t>
  </si>
  <si>
    <t>N8N76</t>
  </si>
  <si>
    <t>N15616</t>
  </si>
  <si>
    <t>2N6N75</t>
  </si>
  <si>
    <t>74N15</t>
  </si>
  <si>
    <t>19611N</t>
  </si>
  <si>
    <t>272N86</t>
  </si>
  <si>
    <t>119N58</t>
  </si>
  <si>
    <t>4N6116</t>
  </si>
  <si>
    <t>1824N2</t>
  </si>
  <si>
    <t>2N9N51</t>
  </si>
  <si>
    <t>N11711</t>
  </si>
  <si>
    <t>2258NN</t>
  </si>
  <si>
    <t>N952N1</t>
  </si>
  <si>
    <t>N44575</t>
  </si>
  <si>
    <t>N78879</t>
  </si>
  <si>
    <t>4167NN</t>
  </si>
  <si>
    <t>4N8587</t>
  </si>
  <si>
    <t>N74528</t>
  </si>
  <si>
    <t>N967N7</t>
  </si>
  <si>
    <t>6N75</t>
  </si>
  <si>
    <t>N4767N</t>
  </si>
  <si>
    <t>N89997</t>
  </si>
  <si>
    <t>N55N77</t>
  </si>
  <si>
    <t>N41168</t>
  </si>
  <si>
    <t>N6268N</t>
  </si>
  <si>
    <t>N9N114</t>
  </si>
  <si>
    <t>N48N9N</t>
  </si>
  <si>
    <t>N44616</t>
  </si>
  <si>
    <t>11N261</t>
  </si>
  <si>
    <t>1NN714</t>
  </si>
  <si>
    <t>N19515</t>
  </si>
  <si>
    <t>N84478</t>
  </si>
  <si>
    <t>N24749</t>
  </si>
  <si>
    <t>1N59N7</t>
  </si>
  <si>
    <t>N869N4</t>
  </si>
  <si>
    <t>24N227</t>
  </si>
  <si>
    <t>2N6199</t>
  </si>
  <si>
    <t>125NN2</t>
  </si>
  <si>
    <t>N29N71</t>
  </si>
  <si>
    <t>N55616</t>
  </si>
  <si>
    <t>441N16</t>
  </si>
  <si>
    <t>N9N861</t>
  </si>
  <si>
    <t>27N5N2</t>
  </si>
  <si>
    <t>N41614</t>
  </si>
  <si>
    <t>N75N24</t>
  </si>
  <si>
    <t>4N1628</t>
  </si>
  <si>
    <t>4N6418</t>
  </si>
  <si>
    <t>454N6</t>
  </si>
  <si>
    <t>NN224N</t>
  </si>
  <si>
    <t>N7N556</t>
  </si>
  <si>
    <t>4NN455</t>
  </si>
  <si>
    <t>996N2</t>
  </si>
  <si>
    <t>2161N7</t>
  </si>
  <si>
    <t>N91471</t>
  </si>
  <si>
    <t>N659N4</t>
  </si>
  <si>
    <t>N8858N</t>
  </si>
  <si>
    <t>N15N2N</t>
  </si>
  <si>
    <t>28776N</t>
  </si>
  <si>
    <t>N99NN6</t>
  </si>
  <si>
    <t>N62588</t>
  </si>
  <si>
    <t>NN8214</t>
  </si>
  <si>
    <t>2NN767</t>
  </si>
  <si>
    <t>N89745</t>
  </si>
  <si>
    <t>21822N</t>
  </si>
  <si>
    <t>61N46</t>
  </si>
  <si>
    <t>41271N</t>
  </si>
  <si>
    <t>28712N</t>
  </si>
  <si>
    <t>N18944</t>
  </si>
  <si>
    <t>4N22N4</t>
  </si>
  <si>
    <t>96N7N</t>
  </si>
  <si>
    <t>1N9N5N</t>
  </si>
  <si>
    <t>11N454</t>
  </si>
  <si>
    <t>N27512</t>
  </si>
  <si>
    <t>17N921</t>
  </si>
  <si>
    <t>284N59</t>
  </si>
  <si>
    <t>N48N69</t>
  </si>
  <si>
    <t>44259N</t>
  </si>
  <si>
    <t>N29271</t>
  </si>
  <si>
    <t>NN9414</t>
  </si>
  <si>
    <t>14N262</t>
  </si>
  <si>
    <t>NN5261</t>
  </si>
  <si>
    <t>2N717N</t>
  </si>
  <si>
    <t>79N16</t>
  </si>
  <si>
    <t>299N88</t>
  </si>
  <si>
    <t>424N47</t>
  </si>
  <si>
    <t>1N9267</t>
  </si>
  <si>
    <t>148N61</t>
  </si>
  <si>
    <t>155N29</t>
  </si>
  <si>
    <t>N19257</t>
  </si>
  <si>
    <t>N55771</t>
  </si>
  <si>
    <t>N7891</t>
  </si>
  <si>
    <t>28919N</t>
  </si>
  <si>
    <t>4N7727</t>
  </si>
  <si>
    <t>444NN8</t>
  </si>
  <si>
    <t>444N59</t>
  </si>
  <si>
    <t>N55626</t>
  </si>
  <si>
    <t>NN74N4</t>
  </si>
  <si>
    <t>N24N81</t>
  </si>
  <si>
    <t>N14N47</t>
  </si>
  <si>
    <t>4N5197</t>
  </si>
  <si>
    <t>18NN19</t>
  </si>
  <si>
    <t>1N49</t>
  </si>
  <si>
    <t>444N51</t>
  </si>
  <si>
    <t>N18177</t>
  </si>
  <si>
    <t>12N965</t>
  </si>
  <si>
    <t>N98666</t>
  </si>
  <si>
    <t>N169N2</t>
  </si>
  <si>
    <t>4N1N61</t>
  </si>
  <si>
    <t>N94777</t>
  </si>
  <si>
    <t>4NN967</t>
  </si>
  <si>
    <t>4N728N</t>
  </si>
  <si>
    <t>N9N251</t>
  </si>
  <si>
    <t>4N7621</t>
  </si>
  <si>
    <t>N8NN47</t>
  </si>
  <si>
    <t>N1N169</t>
  </si>
  <si>
    <t>4N8617</t>
  </si>
  <si>
    <t>4N19N5</t>
  </si>
  <si>
    <t>N98482</t>
  </si>
  <si>
    <t>2174N8</t>
  </si>
  <si>
    <t>4NN7N2</t>
  </si>
  <si>
    <t>2N8262</t>
  </si>
  <si>
    <t>2N5N99</t>
  </si>
  <si>
    <t>1544N2</t>
  </si>
  <si>
    <t>226N44</t>
  </si>
  <si>
    <t>12N697</t>
  </si>
  <si>
    <t>2582N7</t>
  </si>
  <si>
    <t>2NN885</t>
  </si>
  <si>
    <t>25N854</t>
  </si>
  <si>
    <t>849N4</t>
  </si>
  <si>
    <t>4N766N</t>
  </si>
  <si>
    <t>442N59</t>
  </si>
  <si>
    <t>2N8444</t>
  </si>
  <si>
    <t>27NN74</t>
  </si>
  <si>
    <t>125N</t>
  </si>
  <si>
    <t>15N929</t>
  </si>
  <si>
    <t>N66842</t>
  </si>
  <si>
    <t>286N61</t>
  </si>
  <si>
    <t>N62441</t>
  </si>
  <si>
    <t>N417N4</t>
  </si>
  <si>
    <t>N4N929</t>
  </si>
  <si>
    <t>1615N7</t>
  </si>
  <si>
    <t>2N4272</t>
  </si>
  <si>
    <t>11977N</t>
  </si>
  <si>
    <t>4NN792</t>
  </si>
  <si>
    <t>42124N</t>
  </si>
  <si>
    <t>N45286</t>
  </si>
  <si>
    <t>444N79</t>
  </si>
  <si>
    <t>N48846</t>
  </si>
  <si>
    <t>N46576</t>
  </si>
  <si>
    <t>1N8258</t>
  </si>
  <si>
    <t>1158N8</t>
  </si>
  <si>
    <t>4189N8</t>
  </si>
  <si>
    <t>N12457</t>
  </si>
  <si>
    <t>N15547</t>
  </si>
  <si>
    <t>41758N</t>
  </si>
  <si>
    <t>4N1985</t>
  </si>
  <si>
    <t>N9619N</t>
  </si>
  <si>
    <t>N24556</t>
  </si>
  <si>
    <t>4N7527</t>
  </si>
  <si>
    <t>N67576</t>
  </si>
  <si>
    <t>442N62</t>
  </si>
  <si>
    <t>N729N6</t>
  </si>
  <si>
    <t>4N5451</t>
  </si>
  <si>
    <t>N5N65</t>
  </si>
  <si>
    <t>445N17</t>
  </si>
  <si>
    <t>4NNN4N</t>
  </si>
  <si>
    <t>445N55</t>
  </si>
  <si>
    <t>29N12N</t>
  </si>
  <si>
    <t>4N265N</t>
  </si>
  <si>
    <t>N97148</t>
  </si>
  <si>
    <t>N6465N</t>
  </si>
  <si>
    <t>2287N6</t>
  </si>
  <si>
    <t>656N8</t>
  </si>
  <si>
    <t>4N75N1</t>
  </si>
  <si>
    <t>44552N</t>
  </si>
  <si>
    <t>N29687</t>
  </si>
  <si>
    <t>N79682</t>
  </si>
  <si>
    <t>N76749</t>
  </si>
  <si>
    <t>4N8151</t>
  </si>
  <si>
    <t>N91525</t>
  </si>
  <si>
    <t>2295N6</t>
  </si>
  <si>
    <t>2169N</t>
  </si>
  <si>
    <t>1267NN</t>
  </si>
  <si>
    <t>19N428</t>
  </si>
  <si>
    <t>4N5466</t>
  </si>
  <si>
    <t>4N2221</t>
  </si>
  <si>
    <t>28454N</t>
  </si>
  <si>
    <t>4N6764</t>
  </si>
  <si>
    <t>1642N7</t>
  </si>
  <si>
    <t>15N475</t>
  </si>
  <si>
    <t>N61856</t>
  </si>
  <si>
    <t>29879N</t>
  </si>
  <si>
    <t>N22456</t>
  </si>
  <si>
    <t>6N4N9</t>
  </si>
  <si>
    <t>4N7629</t>
  </si>
  <si>
    <t>2N181N</t>
  </si>
  <si>
    <t>N87198</t>
  </si>
  <si>
    <t>2N1969</t>
  </si>
  <si>
    <t>N58946</t>
  </si>
  <si>
    <t>26N262</t>
  </si>
  <si>
    <t>N486N5</t>
  </si>
  <si>
    <t>4NN481</t>
  </si>
  <si>
    <t>4N6287</t>
  </si>
  <si>
    <t>22N9N2</t>
  </si>
  <si>
    <t>4459N7</t>
  </si>
  <si>
    <t>NN924</t>
  </si>
  <si>
    <t>N8496N</t>
  </si>
  <si>
    <t>2N8426</t>
  </si>
  <si>
    <t>569N9</t>
  </si>
  <si>
    <t>1159N6</t>
  </si>
  <si>
    <t>22NN64</t>
  </si>
  <si>
    <t>27N214</t>
  </si>
  <si>
    <t>1N7425</t>
  </si>
  <si>
    <t>1652N4</t>
  </si>
  <si>
    <t>444N85</t>
  </si>
  <si>
    <t>N682N8</t>
  </si>
  <si>
    <t>N79454</t>
  </si>
  <si>
    <t>44N117</t>
  </si>
  <si>
    <t>44N726</t>
  </si>
  <si>
    <t>218N94</t>
  </si>
  <si>
    <t>44N761</t>
  </si>
  <si>
    <t>N5127N</t>
  </si>
  <si>
    <t>15N12</t>
  </si>
  <si>
    <t>N98224</t>
  </si>
  <si>
    <t>1514NN</t>
  </si>
  <si>
    <t>N71249</t>
  </si>
  <si>
    <t>17259N</t>
  </si>
  <si>
    <t>N48474</t>
  </si>
  <si>
    <t>2N9151</t>
  </si>
  <si>
    <t>4N4N99</t>
  </si>
  <si>
    <t>N2445</t>
  </si>
  <si>
    <t>28A67</t>
  </si>
  <si>
    <t>24ANA8</t>
  </si>
  <si>
    <t>NA9259</t>
  </si>
  <si>
    <t>N1887A</t>
  </si>
  <si>
    <t>24A59N</t>
  </si>
  <si>
    <t>N716A</t>
  </si>
  <si>
    <t>4NNA1N</t>
  </si>
  <si>
    <t>NA7969</t>
  </si>
  <si>
    <t>1AA18A</t>
  </si>
  <si>
    <t>2A7A2A</t>
  </si>
  <si>
    <t>4A2596</t>
  </si>
  <si>
    <t>4A69A9</t>
  </si>
  <si>
    <t>N4A227</t>
  </si>
  <si>
    <t>1148A8</t>
  </si>
  <si>
    <t>N51A98</t>
  </si>
  <si>
    <t>7A228</t>
  </si>
  <si>
    <t>27N18A</t>
  </si>
  <si>
    <t>2A7579</t>
  </si>
  <si>
    <t>22A4A6</t>
  </si>
  <si>
    <t>N25AN2</t>
  </si>
  <si>
    <t>276A29</t>
  </si>
  <si>
    <t>1A529N</t>
  </si>
  <si>
    <t>28857A</t>
  </si>
  <si>
    <t>4A4467</t>
  </si>
  <si>
    <t>4N6AN1</t>
  </si>
  <si>
    <t>18AN19</t>
  </si>
  <si>
    <t>522NA</t>
  </si>
  <si>
    <t>4A4468</t>
  </si>
  <si>
    <t>NN5AA5</t>
  </si>
  <si>
    <t>42A98N</t>
  </si>
  <si>
    <t>NNA74A</t>
  </si>
  <si>
    <t>1A4549</t>
  </si>
  <si>
    <t>N5A1A5</t>
  </si>
  <si>
    <t>12AN9N</t>
  </si>
  <si>
    <t>N2A749</t>
  </si>
  <si>
    <t>1A727N</t>
  </si>
  <si>
    <t>2ANA56</t>
  </si>
  <si>
    <t>1AN9N8</t>
  </si>
  <si>
    <t>22AA95</t>
  </si>
  <si>
    <t>42A152</t>
  </si>
  <si>
    <t>N6967A</t>
  </si>
  <si>
    <t>NN64AN</t>
  </si>
  <si>
    <t>1589A2</t>
  </si>
  <si>
    <t>249AN2</t>
  </si>
  <si>
    <t>NA717A</t>
  </si>
  <si>
    <t>42A86N</t>
  </si>
  <si>
    <t>NA2941</t>
  </si>
  <si>
    <t>2424A4</t>
  </si>
  <si>
    <t>N78A25</t>
  </si>
  <si>
    <t>NN1N8A</t>
  </si>
  <si>
    <t>41N6A6</t>
  </si>
  <si>
    <t>82A67</t>
  </si>
  <si>
    <t>26A2N2</t>
  </si>
  <si>
    <t>287A8A</t>
  </si>
  <si>
    <t>42411A</t>
  </si>
  <si>
    <t>1A754</t>
  </si>
  <si>
    <t>9NA64</t>
  </si>
  <si>
    <t>2157AA</t>
  </si>
  <si>
    <t>1N86AN</t>
  </si>
  <si>
    <t>N77A79</t>
  </si>
  <si>
    <t>N1AA49</t>
  </si>
  <si>
    <t>1N1A89</t>
  </si>
  <si>
    <t>9186A</t>
  </si>
  <si>
    <t>1A4NN6</t>
  </si>
  <si>
    <t>1A19A4</t>
  </si>
  <si>
    <t>1A44A4</t>
  </si>
  <si>
    <t>1A9A74</t>
  </si>
  <si>
    <t>1995A7</t>
  </si>
  <si>
    <t>N6526A</t>
  </si>
  <si>
    <t>N54A71</t>
  </si>
  <si>
    <t>N4562A</t>
  </si>
  <si>
    <t>2A747A</t>
  </si>
  <si>
    <t>4A2982</t>
  </si>
  <si>
    <t>2A555A</t>
  </si>
  <si>
    <t>4N69A7</t>
  </si>
  <si>
    <t>1178A4</t>
  </si>
  <si>
    <t>1A2269</t>
  </si>
  <si>
    <t>2NA644</t>
  </si>
  <si>
    <t>42A99A</t>
  </si>
  <si>
    <t>N1A229</t>
  </si>
  <si>
    <t>4A9186</t>
  </si>
  <si>
    <t>N1581A</t>
  </si>
  <si>
    <t>161A74</t>
  </si>
  <si>
    <t>N9A871</t>
  </si>
  <si>
    <t>N7NA8A</t>
  </si>
  <si>
    <t>29A56A</t>
  </si>
  <si>
    <t>41A585</t>
  </si>
  <si>
    <t>157A94</t>
  </si>
  <si>
    <t>1A516A</t>
  </si>
  <si>
    <t>15A212</t>
  </si>
  <si>
    <t>N4AN5A</t>
  </si>
  <si>
    <t>26AN42</t>
  </si>
  <si>
    <t>29A7N</t>
  </si>
  <si>
    <t>1A862N</t>
  </si>
  <si>
    <t>1186A8</t>
  </si>
  <si>
    <t>1A4A75</t>
  </si>
  <si>
    <t>4N81AN</t>
  </si>
  <si>
    <t>845NA</t>
  </si>
  <si>
    <t>8A229</t>
  </si>
  <si>
    <t>2947NA</t>
  </si>
  <si>
    <t>18A6N2</t>
  </si>
  <si>
    <t>42129A</t>
  </si>
  <si>
    <t>N725AA</t>
  </si>
  <si>
    <t>151AN1</t>
  </si>
  <si>
    <t>4AAN2N</t>
  </si>
  <si>
    <t>1276A8</t>
  </si>
  <si>
    <t>7588A</t>
  </si>
  <si>
    <t>26954A</t>
  </si>
  <si>
    <t>17849A</t>
  </si>
  <si>
    <t>N512A7</t>
  </si>
  <si>
    <t>1A6921</t>
  </si>
  <si>
    <t>1A2865</t>
  </si>
  <si>
    <t>2462A2</t>
  </si>
  <si>
    <t>4A1822</t>
  </si>
  <si>
    <t>1A2512</t>
  </si>
  <si>
    <t>N64A6N</t>
  </si>
  <si>
    <t>2N662A</t>
  </si>
  <si>
    <t>NA4559</t>
  </si>
  <si>
    <t>4A1848</t>
  </si>
  <si>
    <t>285A1A</t>
  </si>
  <si>
    <t>44A127</t>
  </si>
  <si>
    <t>4A286A</t>
  </si>
  <si>
    <t>N7424A</t>
  </si>
  <si>
    <t>277A64</t>
  </si>
  <si>
    <t>12571A</t>
  </si>
  <si>
    <t>18A1A2</t>
  </si>
  <si>
    <t>227A1</t>
  </si>
  <si>
    <t>4A9A47</t>
  </si>
  <si>
    <t>87A4</t>
  </si>
  <si>
    <t>4117A7</t>
  </si>
  <si>
    <t>19A676</t>
  </si>
  <si>
    <t>1A4AA4</t>
  </si>
  <si>
    <t>1779A5</t>
  </si>
  <si>
    <t>256A17</t>
  </si>
  <si>
    <t>N2424A</t>
  </si>
  <si>
    <t>N4784A</t>
  </si>
  <si>
    <t>NA1N7A</t>
  </si>
  <si>
    <t>N1NA86</t>
  </si>
  <si>
    <t>N27A44</t>
  </si>
  <si>
    <t>4N862A</t>
  </si>
  <si>
    <t>44N25A</t>
  </si>
  <si>
    <t>1A957A</t>
  </si>
  <si>
    <t>4ANNA2</t>
  </si>
  <si>
    <t>4A66NA</t>
  </si>
  <si>
    <t>21N4A6</t>
  </si>
  <si>
    <t>441A9N</t>
  </si>
  <si>
    <t>N8A466</t>
  </si>
  <si>
    <t>487A8</t>
  </si>
  <si>
    <t>N6A785</t>
  </si>
  <si>
    <t>2A9446</t>
  </si>
  <si>
    <t>NA9N44</t>
  </si>
  <si>
    <t>NA518N</t>
  </si>
  <si>
    <t>97AA8</t>
  </si>
  <si>
    <t>5A19A</t>
  </si>
  <si>
    <t>44N6AN</t>
  </si>
  <si>
    <t>N285A4</t>
  </si>
  <si>
    <t>4AN812</t>
  </si>
  <si>
    <t>N6AA65</t>
  </si>
  <si>
    <t>9A17</t>
  </si>
  <si>
    <t>84ANN</t>
  </si>
  <si>
    <t>68A42</t>
  </si>
  <si>
    <t>N884AN</t>
  </si>
  <si>
    <t>4NAN62</t>
  </si>
  <si>
    <t>N8841A</t>
  </si>
  <si>
    <t>NA2661</t>
  </si>
  <si>
    <t>24411A</t>
  </si>
  <si>
    <t>4A6N91</t>
  </si>
  <si>
    <t>27N88A</t>
  </si>
  <si>
    <t>22285A</t>
  </si>
  <si>
    <t>29426A</t>
  </si>
  <si>
    <t>44NAN7</t>
  </si>
  <si>
    <t>4A4A22</t>
  </si>
  <si>
    <t>42458A</t>
  </si>
  <si>
    <t>9A651</t>
  </si>
  <si>
    <t>4NAN69</t>
  </si>
  <si>
    <t>N775A7</t>
  </si>
  <si>
    <t>44A294</t>
  </si>
  <si>
    <t>442A26</t>
  </si>
  <si>
    <t>29A581</t>
  </si>
  <si>
    <t>4A6A54</t>
  </si>
  <si>
    <t>2179A2</t>
  </si>
  <si>
    <t>44A726</t>
  </si>
  <si>
    <t>26942A</t>
  </si>
  <si>
    <t>17568A</t>
  </si>
  <si>
    <t>141A24</t>
  </si>
  <si>
    <t>44A887</t>
  </si>
  <si>
    <t>N564A4</t>
  </si>
  <si>
    <t>29A52A</t>
  </si>
  <si>
    <t>426A86</t>
  </si>
  <si>
    <t>89A26</t>
  </si>
  <si>
    <t>NA4129</t>
  </si>
  <si>
    <t>441A12</t>
  </si>
  <si>
    <t>1A188N</t>
  </si>
  <si>
    <t>1164AA</t>
  </si>
  <si>
    <t>4NNA68</t>
  </si>
  <si>
    <t>16725A</t>
  </si>
  <si>
    <t>2A886</t>
  </si>
  <si>
    <t>19AN2</t>
  </si>
  <si>
    <t>1A4176</t>
  </si>
  <si>
    <t>4411A5</t>
  </si>
  <si>
    <t>4N9A14</t>
  </si>
  <si>
    <t>44ANN5</t>
  </si>
  <si>
    <t>N8171A</t>
  </si>
  <si>
    <t>26A4</t>
  </si>
  <si>
    <t>44A626</t>
  </si>
  <si>
    <t>122A11</t>
  </si>
  <si>
    <t>1A2NA1</t>
  </si>
  <si>
    <t>272A77</t>
  </si>
  <si>
    <t>4NA8N2</t>
  </si>
  <si>
    <t>NN618A</t>
  </si>
  <si>
    <t>4118A6</t>
  </si>
  <si>
    <t>11NA89</t>
  </si>
  <si>
    <t>28AA8A</t>
  </si>
  <si>
    <t>2NA148</t>
  </si>
  <si>
    <t>N7A778</t>
  </si>
  <si>
    <t>44A762</t>
  </si>
  <si>
    <t>N5A42A</t>
  </si>
  <si>
    <t>1951A2</t>
  </si>
  <si>
    <t>44NA54</t>
  </si>
  <si>
    <t>2N78A7</t>
  </si>
  <si>
    <t>44496A</t>
  </si>
  <si>
    <t>1ANN9A</t>
  </si>
  <si>
    <t>44N9A7</t>
  </si>
  <si>
    <t>29A61</t>
  </si>
  <si>
    <t>9A2N5</t>
  </si>
  <si>
    <t>N1619A</t>
  </si>
  <si>
    <t>4446NA</t>
  </si>
  <si>
    <t>229A79</t>
  </si>
  <si>
    <t>N1A595</t>
  </si>
  <si>
    <t>41A445</t>
  </si>
  <si>
    <t>49A77</t>
  </si>
  <si>
    <t>1A2NAN</t>
  </si>
  <si>
    <t>N74N4A</t>
  </si>
  <si>
    <t>NN6A16</t>
  </si>
  <si>
    <t>4N94A8</t>
  </si>
  <si>
    <t>4N8A5N</t>
  </si>
  <si>
    <t>1AA527</t>
  </si>
  <si>
    <t>199A12</t>
  </si>
  <si>
    <t>4NANA8</t>
  </si>
  <si>
    <t>11448A</t>
  </si>
  <si>
    <t>4A4AA5</t>
  </si>
  <si>
    <t>4N77A4</t>
  </si>
  <si>
    <t>15788A</t>
  </si>
  <si>
    <t>24AN77</t>
  </si>
  <si>
    <t>4N9A98</t>
  </si>
  <si>
    <t>4124A9</t>
  </si>
  <si>
    <t>NNA5A7</t>
  </si>
  <si>
    <t>4A6962</t>
  </si>
  <si>
    <t>92A18</t>
  </si>
  <si>
    <t>1A1247</t>
  </si>
  <si>
    <t>768A4</t>
  </si>
  <si>
    <t>297A78</t>
  </si>
  <si>
    <t>42N58A</t>
  </si>
  <si>
    <t>9A187</t>
  </si>
  <si>
    <t>N52A26</t>
  </si>
  <si>
    <t>429AA7</t>
  </si>
  <si>
    <t>27NA16</t>
  </si>
  <si>
    <t>185NAA</t>
  </si>
  <si>
    <t>44A596</t>
  </si>
  <si>
    <t>N69A92</t>
  </si>
  <si>
    <t>2644A5</t>
  </si>
  <si>
    <t>1A22A2</t>
  </si>
  <si>
    <t>18296A</t>
  </si>
  <si>
    <t>2N9NAA</t>
  </si>
  <si>
    <t>42579A</t>
  </si>
  <si>
    <t>2A9799</t>
  </si>
  <si>
    <t>NAN77A</t>
  </si>
  <si>
    <t>275A95</t>
  </si>
  <si>
    <t>291AN8</t>
  </si>
  <si>
    <t>19A2A2</t>
  </si>
  <si>
    <t>N41A9N</t>
  </si>
  <si>
    <t>1A9441</t>
  </si>
  <si>
    <t>N555A4</t>
  </si>
  <si>
    <t>4NA552</t>
  </si>
  <si>
    <t>2A752</t>
  </si>
  <si>
    <t>NA84A2</t>
  </si>
  <si>
    <t>N5A215</t>
  </si>
  <si>
    <t>18682A</t>
  </si>
  <si>
    <t>11247A</t>
  </si>
  <si>
    <t>1A22A</t>
  </si>
  <si>
    <t>41A177</t>
  </si>
  <si>
    <t>1144AA</t>
  </si>
  <si>
    <t>867A7</t>
  </si>
  <si>
    <t>19A752</t>
  </si>
  <si>
    <t>4426A2</t>
  </si>
  <si>
    <t>52AN5</t>
  </si>
  <si>
    <t>4A9845</t>
  </si>
  <si>
    <t>44AN49</t>
  </si>
  <si>
    <t>18A782</t>
  </si>
  <si>
    <t>4A7285</t>
  </si>
  <si>
    <t>499A8</t>
  </si>
  <si>
    <t>44A657</t>
  </si>
  <si>
    <t>N72A99</t>
  </si>
  <si>
    <t>4N17A8</t>
  </si>
  <si>
    <t>414AN1</t>
  </si>
  <si>
    <t>414A6N</t>
  </si>
  <si>
    <t>44A14A</t>
  </si>
  <si>
    <t>229A49</t>
  </si>
  <si>
    <t>17A54N</t>
  </si>
  <si>
    <t>Sexo</t>
  </si>
  <si>
    <t>Edad</t>
  </si>
  <si>
    <t>Fecha de Atención</t>
  </si>
  <si>
    <t>Medicina General</t>
  </si>
  <si>
    <t>Medicina Interna</t>
  </si>
  <si>
    <t>Cardiologia</t>
  </si>
  <si>
    <t>Enfermeria</t>
  </si>
  <si>
    <t>Odontologia</t>
  </si>
  <si>
    <t>Psicologia</t>
  </si>
  <si>
    <t>Servicio</t>
  </si>
  <si>
    <t>Diagnosticp</t>
  </si>
  <si>
    <t>Ginecologia</t>
  </si>
  <si>
    <t>Oftalmologia</t>
  </si>
  <si>
    <t>Tipo</t>
  </si>
  <si>
    <t>Definitivo</t>
  </si>
  <si>
    <t>Presuntivo</t>
  </si>
  <si>
    <t>Repetido</t>
  </si>
  <si>
    <t>Etiquetas de fila</t>
  </si>
  <si>
    <t>Total general</t>
  </si>
  <si>
    <t>Q52.9</t>
  </si>
  <si>
    <t>Q96.0</t>
  </si>
  <si>
    <t>Q96.9</t>
  </si>
  <si>
    <t>Q97.0</t>
  </si>
  <si>
    <t>Q97.1</t>
  </si>
  <si>
    <t>Q97.2</t>
  </si>
  <si>
    <t>Q97.3</t>
  </si>
  <si>
    <t>Q97.8</t>
  </si>
  <si>
    <t>Q97.9</t>
  </si>
  <si>
    <t>R87.0</t>
  </si>
  <si>
    <t>R87.1</t>
  </si>
  <si>
    <t>R87.2</t>
  </si>
  <si>
    <t>R87.3</t>
  </si>
  <si>
    <t>R87.4</t>
  </si>
  <si>
    <t>R87.5</t>
  </si>
  <si>
    <t>R87.6</t>
  </si>
  <si>
    <t>R87.7</t>
  </si>
  <si>
    <t>R87.8</t>
  </si>
  <si>
    <t>R87.9</t>
  </si>
  <si>
    <t>S31.4</t>
  </si>
  <si>
    <t>S37.4</t>
  </si>
  <si>
    <t>S37.5</t>
  </si>
  <si>
    <t>S37.6</t>
  </si>
  <si>
    <t>T19.2</t>
  </si>
  <si>
    <t>T19.3</t>
  </si>
  <si>
    <t>T83.3</t>
  </si>
  <si>
    <t>Y76.0</t>
  </si>
  <si>
    <t>Y76.1</t>
  </si>
  <si>
    <t>Y76.2</t>
  </si>
  <si>
    <t>Y76.3</t>
  </si>
  <si>
    <t>Y76.8</t>
  </si>
  <si>
    <t>Z30.1</t>
  </si>
  <si>
    <t>Z30.5</t>
  </si>
  <si>
    <t>Z31.1</t>
  </si>
  <si>
    <t>Z32.1</t>
  </si>
  <si>
    <t>Z34.9</t>
  </si>
  <si>
    <t>Z35.3</t>
  </si>
  <si>
    <t>Z35.4</t>
  </si>
  <si>
    <t>Z35.6</t>
  </si>
  <si>
    <t>Z35.7</t>
  </si>
  <si>
    <t>Z36.0</t>
  </si>
  <si>
    <t>Z36.1</t>
  </si>
  <si>
    <t>Z36.2</t>
  </si>
  <si>
    <t>Z36.3</t>
  </si>
  <si>
    <t>Z36.4</t>
  </si>
  <si>
    <t>Z36.5</t>
  </si>
  <si>
    <t>Z36.8</t>
  </si>
  <si>
    <t>Z36.9</t>
  </si>
  <si>
    <t>Z43.7</t>
  </si>
  <si>
    <t>Z87.5</t>
  </si>
  <si>
    <t>O80.1</t>
  </si>
  <si>
    <t>O80.8</t>
  </si>
  <si>
    <t>O80.9</t>
  </si>
  <si>
    <t>O81.0</t>
  </si>
  <si>
    <t>O81.1</t>
  </si>
  <si>
    <t>O81.2</t>
  </si>
  <si>
    <t>O81.3</t>
  </si>
  <si>
    <t>O81.4</t>
  </si>
  <si>
    <t>O81.5</t>
  </si>
  <si>
    <t>O82.0</t>
  </si>
  <si>
    <t>O82.1</t>
  </si>
  <si>
    <t>O82.2</t>
  </si>
  <si>
    <t>O82.8</t>
  </si>
  <si>
    <t>O82.9</t>
  </si>
  <si>
    <t>O92.3</t>
  </si>
  <si>
    <t>O92.4</t>
  </si>
  <si>
    <t>O92.5</t>
  </si>
  <si>
    <t>O92.6</t>
  </si>
  <si>
    <t>O92.7</t>
  </si>
  <si>
    <t>O98.0</t>
  </si>
  <si>
    <t>O98.1</t>
  </si>
  <si>
    <t>O98.2</t>
  </si>
  <si>
    <t>O98.3</t>
  </si>
  <si>
    <t>O98.4</t>
  </si>
  <si>
    <t>O98.5</t>
  </si>
  <si>
    <t>O98.6</t>
  </si>
  <si>
    <t>O98.8</t>
  </si>
  <si>
    <t>O98.9</t>
  </si>
  <si>
    <t>O99.0</t>
  </si>
  <si>
    <t>O99.1</t>
  </si>
  <si>
    <t>O99.2</t>
  </si>
  <si>
    <t>O99.4</t>
  </si>
  <si>
    <t>O99.5</t>
  </si>
  <si>
    <t>O99.6</t>
  </si>
  <si>
    <t>O99.7</t>
  </si>
  <si>
    <t>O99.8</t>
  </si>
  <si>
    <t>P54.6</t>
  </si>
  <si>
    <t>Q50.0</t>
  </si>
  <si>
    <t>Q50.1</t>
  </si>
  <si>
    <t>Q50.2</t>
  </si>
  <si>
    <t>Q50.3</t>
  </si>
  <si>
    <t>Q50.4</t>
  </si>
  <si>
    <t>Q50.5</t>
  </si>
  <si>
    <t>Q50.6</t>
  </si>
  <si>
    <t>Q51.0</t>
  </si>
  <si>
    <t>Q51.1</t>
  </si>
  <si>
    <t>Q51.2</t>
  </si>
  <si>
    <t>Q51.3</t>
  </si>
  <si>
    <t>Q51.4</t>
  </si>
  <si>
    <t>Q51.5</t>
  </si>
  <si>
    <t>Q51.6</t>
  </si>
  <si>
    <t>Q51.7</t>
  </si>
  <si>
    <t>Q51.8</t>
  </si>
  <si>
    <t>Q51.9</t>
  </si>
  <si>
    <t>Q52.0</t>
  </si>
  <si>
    <t>Q52.1</t>
  </si>
  <si>
    <t>Q52.2</t>
  </si>
  <si>
    <t>Q52.3</t>
  </si>
  <si>
    <t>Q52.4</t>
  </si>
  <si>
    <t>Q52.5</t>
  </si>
  <si>
    <t>Q52.6</t>
  </si>
  <si>
    <t>Q52.7</t>
  </si>
  <si>
    <t>Q52.8</t>
  </si>
  <si>
    <t>I11.0</t>
  </si>
  <si>
    <t>I12.9</t>
  </si>
  <si>
    <t>I13.0</t>
  </si>
  <si>
    <t>I13.1</t>
  </si>
  <si>
    <t>I13.2</t>
  </si>
  <si>
    <t>I13.9</t>
  </si>
  <si>
    <t>I15.1</t>
  </si>
  <si>
    <t>I15.2</t>
  </si>
  <si>
    <t>I15.8</t>
  </si>
  <si>
    <t>I20.1</t>
  </si>
  <si>
    <t>I20.8</t>
  </si>
  <si>
    <t>I22.8</t>
  </si>
  <si>
    <t>I22.9</t>
  </si>
  <si>
    <t>I23.1</t>
  </si>
  <si>
    <t>I23.2</t>
  </si>
  <si>
    <t>I23.3</t>
  </si>
  <si>
    <t>I23.4</t>
  </si>
  <si>
    <t>I23.5</t>
  </si>
  <si>
    <t>I23.6</t>
  </si>
  <si>
    <t>I23.8</t>
  </si>
  <si>
    <t>I24.0</t>
  </si>
  <si>
    <t>I24.1</t>
  </si>
  <si>
    <t>I24.8</t>
  </si>
  <si>
    <t>I24.9</t>
  </si>
  <si>
    <t>I25.1</t>
  </si>
  <si>
    <t>I25.2</t>
  </si>
  <si>
    <t>I25.3</t>
  </si>
  <si>
    <t>I25.4</t>
  </si>
  <si>
    <t>I25.6</t>
  </si>
  <si>
    <t>I25.8</t>
  </si>
  <si>
    <t>I27.1</t>
  </si>
  <si>
    <t>I27.2</t>
  </si>
  <si>
    <t>I27.8</t>
  </si>
  <si>
    <t>I28.0</t>
  </si>
  <si>
    <t>I28.1</t>
  </si>
  <si>
    <t>Z01.2</t>
  </si>
  <si>
    <t>Z01.3</t>
  </si>
  <si>
    <t>Z01.5</t>
  </si>
  <si>
    <t>Z01.6</t>
  </si>
  <si>
    <t>Z01.7</t>
  </si>
  <si>
    <t>Z01.8</t>
  </si>
  <si>
    <t>Z01.9</t>
  </si>
  <si>
    <t>Z02.0</t>
  </si>
  <si>
    <t>Z02.1</t>
  </si>
  <si>
    <t>Z02.2</t>
  </si>
  <si>
    <t>Z02.3</t>
  </si>
  <si>
    <t>Z02.4</t>
  </si>
  <si>
    <t>Z02.5</t>
  </si>
  <si>
    <t>Z02.6</t>
  </si>
  <si>
    <t>Z02.7</t>
  </si>
  <si>
    <t>Z02.8</t>
  </si>
  <si>
    <t>Z02.9</t>
  </si>
  <si>
    <t>Z03.0</t>
  </si>
  <si>
    <t>Z03.2</t>
  </si>
  <si>
    <t>Z10.1</t>
  </si>
  <si>
    <t>Z10.2</t>
  </si>
  <si>
    <t>Z10.3</t>
  </si>
  <si>
    <t>Z10.8</t>
  </si>
  <si>
    <t>Z11.0</t>
  </si>
  <si>
    <t>Z11.1</t>
  </si>
  <si>
    <t>Z11.2</t>
  </si>
  <si>
    <t>Z11.3</t>
  </si>
  <si>
    <t>Z11.4</t>
  </si>
  <si>
    <t>Z11.5</t>
  </si>
  <si>
    <t>Z11.6</t>
  </si>
  <si>
    <t>Z11.8</t>
  </si>
  <si>
    <t>Z11.9</t>
  </si>
  <si>
    <t>Z12.0</t>
  </si>
  <si>
    <t>Z12.1</t>
  </si>
  <si>
    <t>Z12.2</t>
  </si>
  <si>
    <t>K00.2</t>
  </si>
  <si>
    <t>K00.3</t>
  </si>
  <si>
    <t>K00.4</t>
  </si>
  <si>
    <t>K00.5</t>
  </si>
  <si>
    <t>K00.6</t>
  </si>
  <si>
    <t>K00.7</t>
  </si>
  <si>
    <t>K00.8</t>
  </si>
  <si>
    <t>K00.9</t>
  </si>
  <si>
    <t>K01.0</t>
  </si>
  <si>
    <t>K01.1</t>
  </si>
  <si>
    <t>K02.0</t>
  </si>
  <si>
    <t>K02.1</t>
  </si>
  <si>
    <t>K02.2</t>
  </si>
  <si>
    <t>K02.3</t>
  </si>
  <si>
    <t>K02.4</t>
  </si>
  <si>
    <t>K02.8</t>
  </si>
  <si>
    <t>K02.9</t>
  </si>
  <si>
    <t>K03.1</t>
  </si>
  <si>
    <t>K03.2</t>
  </si>
  <si>
    <t>K03.3</t>
  </si>
  <si>
    <t>K03.4</t>
  </si>
  <si>
    <t>K03.5</t>
  </si>
  <si>
    <t>K03.6</t>
  </si>
  <si>
    <t>K03.7</t>
  </si>
  <si>
    <t>K03.8</t>
  </si>
  <si>
    <t>K03.9</t>
  </si>
  <si>
    <t>K04.0</t>
  </si>
  <si>
    <t>K04.1</t>
  </si>
  <si>
    <t>K04.2</t>
  </si>
  <si>
    <t>K04.3</t>
  </si>
  <si>
    <t>K04.4</t>
  </si>
  <si>
    <t>K04.5</t>
  </si>
  <si>
    <t>K04.6</t>
  </si>
  <si>
    <t>K04.8</t>
  </si>
  <si>
    <t>K04.9</t>
  </si>
  <si>
    <t>K05.0</t>
  </si>
  <si>
    <t>K05.1</t>
  </si>
  <si>
    <t>K05.2</t>
  </si>
  <si>
    <t>K05.3</t>
  </si>
  <si>
    <t>K05.4</t>
  </si>
  <si>
    <t>K05.5</t>
  </si>
  <si>
    <t>K05.6</t>
  </si>
  <si>
    <t>K06.0</t>
  </si>
  <si>
    <t>K06.1</t>
  </si>
  <si>
    <t>K06.2</t>
  </si>
  <si>
    <t>K06.8</t>
  </si>
  <si>
    <t>K06.9</t>
  </si>
  <si>
    <t>K07.0</t>
  </si>
  <si>
    <t>K07.1</t>
  </si>
  <si>
    <t>K07.2</t>
  </si>
  <si>
    <t>K07.3</t>
  </si>
  <si>
    <t>K07.4</t>
  </si>
  <si>
    <t>K07.5</t>
  </si>
  <si>
    <t>K07.9</t>
  </si>
  <si>
    <t>K08.0</t>
  </si>
  <si>
    <t>K08.1</t>
  </si>
  <si>
    <t>K08.2</t>
  </si>
  <si>
    <t>K08.3</t>
  </si>
  <si>
    <t>K08.8</t>
  </si>
  <si>
    <t>K08.9</t>
  </si>
  <si>
    <t>K09.1</t>
  </si>
  <si>
    <t>K09.2</t>
  </si>
  <si>
    <t>K09.8</t>
  </si>
  <si>
    <t>K09.9</t>
  </si>
  <si>
    <t>K10.1</t>
  </si>
  <si>
    <t>K10.2</t>
  </si>
  <si>
    <t>K10.3</t>
  </si>
  <si>
    <t>K10.8</t>
  </si>
  <si>
    <t>K10.9</t>
  </si>
  <si>
    <t>K11.0</t>
  </si>
  <si>
    <t>K11.4</t>
  </si>
  <si>
    <t>K11.5</t>
  </si>
  <si>
    <t>K11.7</t>
  </si>
  <si>
    <t>K11.8</t>
  </si>
  <si>
    <t>K11.9</t>
  </si>
  <si>
    <t>K12.1</t>
  </si>
  <si>
    <t>K12.2</t>
  </si>
  <si>
    <t>K13.0</t>
  </si>
  <si>
    <t>K13.1</t>
  </si>
  <si>
    <t>K13.2</t>
  </si>
  <si>
    <t>K13.3</t>
  </si>
  <si>
    <t>K13.4</t>
  </si>
  <si>
    <t>K13.5</t>
  </si>
  <si>
    <t>K13.6</t>
  </si>
  <si>
    <t>K13.7</t>
  </si>
  <si>
    <t>K14.1</t>
  </si>
  <si>
    <t>K14.2</t>
  </si>
  <si>
    <t>K14.3</t>
  </si>
  <si>
    <t>K14.4</t>
  </si>
  <si>
    <t>K14.6</t>
  </si>
  <si>
    <t>K14.8</t>
  </si>
  <si>
    <t>K14.9</t>
  </si>
  <si>
    <t>K20.X</t>
  </si>
  <si>
    <t>K22.1</t>
  </si>
  <si>
    <t>K22.4</t>
  </si>
  <si>
    <t>K22.5</t>
  </si>
  <si>
    <t>K22.6</t>
  </si>
  <si>
    <t>K22.8</t>
  </si>
  <si>
    <t>K23.1</t>
  </si>
  <si>
    <t>K23.8</t>
  </si>
  <si>
    <t>H01.8</t>
  </si>
  <si>
    <t>H02.2</t>
  </si>
  <si>
    <t>H02.3</t>
  </si>
  <si>
    <t>H02.5</t>
  </si>
  <si>
    <t>H02.6</t>
  </si>
  <si>
    <t>H02.7</t>
  </si>
  <si>
    <t>H03.0</t>
  </si>
  <si>
    <t>H03.1</t>
  </si>
  <si>
    <t>H03.8</t>
  </si>
  <si>
    <t>H04.0</t>
  </si>
  <si>
    <t>H04.2</t>
  </si>
  <si>
    <t>H04.3</t>
  </si>
  <si>
    <t>H05.0</t>
  </si>
  <si>
    <t>H05.1</t>
  </si>
  <si>
    <t>H05.2</t>
  </si>
  <si>
    <t>H05.3</t>
  </si>
  <si>
    <t>H05.4</t>
  </si>
  <si>
    <t>H05.5</t>
  </si>
  <si>
    <t>H05.8</t>
  </si>
  <si>
    <t>H05.9</t>
  </si>
  <si>
    <t>H06.0</t>
  </si>
  <si>
    <t>H06.1</t>
  </si>
  <si>
    <t>H06.3</t>
  </si>
  <si>
    <t>H10.3</t>
  </si>
  <si>
    <t>H11.3</t>
  </si>
  <si>
    <t>H11.4</t>
  </si>
  <si>
    <t>E76.3</t>
  </si>
  <si>
    <t>E76.8</t>
  </si>
  <si>
    <t>E76.9</t>
  </si>
  <si>
    <t>E77.0</t>
  </si>
  <si>
    <t>E77.1</t>
  </si>
  <si>
    <t>E77.8</t>
  </si>
  <si>
    <t>E77.9</t>
  </si>
  <si>
    <t>E78.3</t>
  </si>
  <si>
    <t>E78.5</t>
  </si>
  <si>
    <t>E78.6</t>
  </si>
  <si>
    <t>E78.8</t>
  </si>
  <si>
    <t>E78.9</t>
  </si>
  <si>
    <t>E79.1</t>
  </si>
  <si>
    <t>E79.8</t>
  </si>
  <si>
    <t>E80.5</t>
  </si>
  <si>
    <t>E80.6</t>
  </si>
  <si>
    <t>E80.7</t>
  </si>
  <si>
    <t>E83.0</t>
  </si>
  <si>
    <t>E83.1</t>
  </si>
  <si>
    <t>E83.2</t>
  </si>
  <si>
    <t>E83.3</t>
  </si>
  <si>
    <t>E83.4</t>
  </si>
  <si>
    <t>E83.5</t>
  </si>
  <si>
    <t>E83.8</t>
  </si>
  <si>
    <t>E83.9</t>
  </si>
  <si>
    <t>E84.0</t>
  </si>
  <si>
    <t>DNI_00002</t>
  </si>
  <si>
    <t>DNI_00099</t>
  </si>
  <si>
    <t>Hombre</t>
  </si>
  <si>
    <t>Mujer</t>
  </si>
  <si>
    <t>edad_SETI_IPRESS</t>
  </si>
  <si>
    <t>sexo_SETI_IPRESS</t>
  </si>
  <si>
    <t>CIE_10_SETI_IPRESS</t>
  </si>
  <si>
    <t>tipo_dx_SETI_IPRESS</t>
  </si>
  <si>
    <t>Etiquetas de columna</t>
  </si>
  <si>
    <t>aten_SETI_IPRESS</t>
  </si>
  <si>
    <t>DNI_0008</t>
  </si>
  <si>
    <t>DNI_0009</t>
  </si>
  <si>
    <t>DNI_0101</t>
  </si>
  <si>
    <t>DNI_9917</t>
  </si>
  <si>
    <t>DNI_9918</t>
  </si>
  <si>
    <t>DNI_9919</t>
  </si>
  <si>
    <t>atendido_SETI_IPRESS</t>
  </si>
  <si>
    <t>DNI_1457</t>
  </si>
  <si>
    <t>DNI_1458</t>
  </si>
  <si>
    <t>DNI_1459</t>
  </si>
  <si>
    <t>DNI_1460</t>
  </si>
  <si>
    <t>DNI_1461</t>
  </si>
  <si>
    <t>DNI_1462</t>
  </si>
  <si>
    <t>DNI_1463</t>
  </si>
  <si>
    <t>DNI_08781</t>
  </si>
  <si>
    <t>DNI_08782</t>
  </si>
  <si>
    <t>DNI_08783</t>
  </si>
  <si>
    <t>DNI_08784</t>
  </si>
  <si>
    <t>DNI_08785</t>
  </si>
  <si>
    <t>DNI_08786</t>
  </si>
  <si>
    <t>DNI_08787</t>
  </si>
  <si>
    <t>DNI_08788</t>
  </si>
  <si>
    <t>DNI_08789</t>
  </si>
  <si>
    <t>DNI_08790</t>
  </si>
  <si>
    <t>DNI_08791</t>
  </si>
  <si>
    <t>DNI_08792</t>
  </si>
  <si>
    <t>DNI_08793</t>
  </si>
  <si>
    <t>DNI_08794</t>
  </si>
  <si>
    <t>DNI_08795</t>
  </si>
  <si>
    <t>DNI_08796</t>
  </si>
  <si>
    <t>DNI_08797</t>
  </si>
  <si>
    <t>DNI_08798</t>
  </si>
  <si>
    <t>DNI_08799</t>
  </si>
  <si>
    <t>DNI_08800</t>
  </si>
  <si>
    <t>DNI_08801</t>
  </si>
  <si>
    <t>DNI_08802</t>
  </si>
  <si>
    <t>DNI_08803</t>
  </si>
  <si>
    <t>DNI_08804</t>
  </si>
  <si>
    <t>DNI_08805</t>
  </si>
  <si>
    <t>DNI_08806</t>
  </si>
  <si>
    <t>DNI_08807</t>
  </si>
  <si>
    <t>DNI_08808</t>
  </si>
  <si>
    <t>DNI_08809</t>
  </si>
  <si>
    <t>DNI_08810</t>
  </si>
  <si>
    <t>DNI_08811</t>
  </si>
  <si>
    <t>DNI_08812</t>
  </si>
  <si>
    <t>DNI_08813</t>
  </si>
  <si>
    <t>DNI_08814</t>
  </si>
  <si>
    <t>DNI_08815</t>
  </si>
  <si>
    <t>DNI_08816</t>
  </si>
  <si>
    <t>DNI_08817</t>
  </si>
  <si>
    <t>DNI_08818</t>
  </si>
  <si>
    <t>DNI_08819</t>
  </si>
  <si>
    <t>DNI_08820</t>
  </si>
  <si>
    <t>DNI_08821</t>
  </si>
  <si>
    <t>DNI_08822</t>
  </si>
  <si>
    <t>DNI_08823</t>
  </si>
  <si>
    <t>DNI_08824</t>
  </si>
  <si>
    <t>DNI_08825</t>
  </si>
  <si>
    <t>DNI_08826</t>
  </si>
  <si>
    <t>DNI_08827</t>
  </si>
  <si>
    <t>DNI_08828</t>
  </si>
  <si>
    <t>DNI_08829</t>
  </si>
  <si>
    <t>DNI_08830</t>
  </si>
  <si>
    <t>DNI_08831</t>
  </si>
  <si>
    <t>DNI_08832</t>
  </si>
  <si>
    <t>DNI_08833</t>
  </si>
  <si>
    <t>DNI_08834</t>
  </si>
  <si>
    <t>DNI_08835</t>
  </si>
  <si>
    <t>DNI_08836</t>
  </si>
  <si>
    <t>DNI_08837</t>
  </si>
  <si>
    <t>DNI_08838</t>
  </si>
  <si>
    <t>DNI_08839</t>
  </si>
  <si>
    <t>DNI_08840</t>
  </si>
  <si>
    <t>DNI_08841</t>
  </si>
  <si>
    <t>DNI_08842</t>
  </si>
  <si>
    <t>DNI_08843</t>
  </si>
  <si>
    <t>DNI_08844</t>
  </si>
  <si>
    <t>DNI_08845</t>
  </si>
  <si>
    <t>DNI_08846</t>
  </si>
  <si>
    <t>DNI_08847</t>
  </si>
  <si>
    <t>DNI_08848</t>
  </si>
  <si>
    <t>DNI_08849</t>
  </si>
  <si>
    <t>DNI_08850</t>
  </si>
  <si>
    <t>DNI_08851</t>
  </si>
  <si>
    <t>DNI_08852</t>
  </si>
  <si>
    <t>DNI_08853</t>
  </si>
  <si>
    <t>DNI_08854</t>
  </si>
  <si>
    <t>DNI_08855</t>
  </si>
  <si>
    <t>DNI_08856</t>
  </si>
  <si>
    <t>DNI_08857</t>
  </si>
  <si>
    <t>DNI_08858</t>
  </si>
  <si>
    <t>DNI_08859</t>
  </si>
  <si>
    <t>DNI_08860</t>
  </si>
  <si>
    <t>DNI_08861</t>
  </si>
  <si>
    <t>DNI_08862</t>
  </si>
  <si>
    <t>DNI_08915</t>
  </si>
  <si>
    <t>DNI_08916</t>
  </si>
  <si>
    <t>DNI_08917</t>
  </si>
  <si>
    <t>DNI_08918</t>
  </si>
  <si>
    <t>DNI_08919</t>
  </si>
  <si>
    <t>DNI_08920</t>
  </si>
  <si>
    <t>DNI_08921</t>
  </si>
  <si>
    <t>DNI_08922</t>
  </si>
  <si>
    <t>DNI_08923</t>
  </si>
  <si>
    <t>DNI_08924</t>
  </si>
  <si>
    <t>DNI_08925</t>
  </si>
  <si>
    <t>DNI_08926</t>
  </si>
  <si>
    <t>DNI_08927</t>
  </si>
  <si>
    <t>DNI_08928</t>
  </si>
  <si>
    <t>DNI_1269</t>
  </si>
  <si>
    <t>DNI_1270</t>
  </si>
  <si>
    <t>DNI_1271</t>
  </si>
  <si>
    <t>DNI_1272</t>
  </si>
  <si>
    <t>DNI_1273</t>
  </si>
  <si>
    <t>DNI_1274</t>
  </si>
  <si>
    <t>DNI_1275</t>
  </si>
  <si>
    <t>DNI_1276</t>
  </si>
  <si>
    <t>DNI_1277</t>
  </si>
  <si>
    <t>DNI_1278</t>
  </si>
  <si>
    <t>DNI_1279</t>
  </si>
  <si>
    <t>DNI_1280</t>
  </si>
  <si>
    <t>DNI_1281</t>
  </si>
  <si>
    <t>DNI_1282</t>
  </si>
  <si>
    <t>DNI_1283</t>
  </si>
  <si>
    <t>DNI_1284</t>
  </si>
  <si>
    <t>DNI_1285</t>
  </si>
  <si>
    <t>DNI_1286</t>
  </si>
  <si>
    <t>DNI_1287</t>
  </si>
  <si>
    <t>DNI_1288</t>
  </si>
  <si>
    <t>DNI_1289</t>
  </si>
  <si>
    <t>DNI_1290</t>
  </si>
  <si>
    <t>DNI_1291</t>
  </si>
  <si>
    <t>DNI_1292</t>
  </si>
  <si>
    <t>DNI_1293</t>
  </si>
  <si>
    <t>DNI_1294</t>
  </si>
  <si>
    <t>DNI_1295</t>
  </si>
  <si>
    <t>DNI_1296</t>
  </si>
  <si>
    <t>DNI_1297</t>
  </si>
  <si>
    <t>DNI_1298</t>
  </si>
  <si>
    <t>DNI_1299</t>
  </si>
  <si>
    <t>DNI_1300</t>
  </si>
  <si>
    <t>DNI_1301</t>
  </si>
  <si>
    <t>DNI_1302</t>
  </si>
  <si>
    <t>DNI_1303</t>
  </si>
  <si>
    <t>DNI_1304</t>
  </si>
  <si>
    <t>DNI_1305</t>
  </si>
  <si>
    <t>DNI_1306</t>
  </si>
  <si>
    <t>DNI_1307</t>
  </si>
  <si>
    <t>DNI_1308</t>
  </si>
  <si>
    <t>DNI_1309</t>
  </si>
  <si>
    <t>DNI_1310</t>
  </si>
  <si>
    <t>DNI_1311</t>
  </si>
  <si>
    <t>DNI_1312</t>
  </si>
  <si>
    <t>DNI_1313</t>
  </si>
  <si>
    <t>DNI_1314</t>
  </si>
  <si>
    <t>DNI_1315</t>
  </si>
  <si>
    <t>DNI_1316</t>
  </si>
  <si>
    <t>DNI_1317</t>
  </si>
  <si>
    <t>DNI_1318</t>
  </si>
  <si>
    <t>DNI_1319</t>
  </si>
  <si>
    <t>DNI_1320</t>
  </si>
  <si>
    <t>DNI_1321</t>
  </si>
  <si>
    <t>DNI_1322</t>
  </si>
  <si>
    <t>DNI_1323</t>
  </si>
  <si>
    <t>DNI_1324</t>
  </si>
  <si>
    <t>DNI_1325</t>
  </si>
  <si>
    <t>DNI_1326</t>
  </si>
  <si>
    <t>DNI_1327</t>
  </si>
  <si>
    <t>DNI_1328</t>
  </si>
  <si>
    <t>DNI_1329</t>
  </si>
  <si>
    <t>DNI_1330</t>
  </si>
  <si>
    <t>DNI_1331</t>
  </si>
  <si>
    <t>DNI_1332</t>
  </si>
  <si>
    <t>DNI_1333</t>
  </si>
  <si>
    <t>DNI_1334</t>
  </si>
  <si>
    <t>DNI_1335</t>
  </si>
  <si>
    <t>DNI_1336</t>
  </si>
  <si>
    <t>DNI_1337</t>
  </si>
  <si>
    <t>DNI_1338</t>
  </si>
  <si>
    <t>DNI_1339</t>
  </si>
  <si>
    <t>DNI_1340</t>
  </si>
  <si>
    <t>DNI_1341</t>
  </si>
  <si>
    <t>DNI_1342</t>
  </si>
  <si>
    <t>DNI_1343</t>
  </si>
  <si>
    <t>DNI_1344</t>
  </si>
  <si>
    <t>DNI_1345</t>
  </si>
  <si>
    <t>DNI_1346</t>
  </si>
  <si>
    <t>DNI_1347</t>
  </si>
  <si>
    <t>DNI_1348</t>
  </si>
  <si>
    <t>DNI_1349</t>
  </si>
  <si>
    <t>DNI_1350</t>
  </si>
  <si>
    <t>DNI_1351</t>
  </si>
  <si>
    <t>DNI_1352</t>
  </si>
  <si>
    <t>DNI_1353</t>
  </si>
  <si>
    <t>DNI_1354</t>
  </si>
  <si>
    <t>DNI_1355</t>
  </si>
  <si>
    <t>DNI_1356</t>
  </si>
  <si>
    <t>DNI_1357</t>
  </si>
  <si>
    <t>DNI_1358</t>
  </si>
  <si>
    <t>DNI_1359</t>
  </si>
  <si>
    <t>DNI_1360</t>
  </si>
  <si>
    <t>DNI_1361</t>
  </si>
  <si>
    <t>DNI_1362</t>
  </si>
  <si>
    <t>DNI_1363</t>
  </si>
  <si>
    <t>DNI_1364</t>
  </si>
  <si>
    <t>DNI_1365</t>
  </si>
  <si>
    <t>DNI_1366</t>
  </si>
  <si>
    <t>DNI_1367</t>
  </si>
  <si>
    <t>DNI_1368</t>
  </si>
  <si>
    <t>DNI_1369</t>
  </si>
  <si>
    <t>DNI_1370</t>
  </si>
  <si>
    <t>DNI_1371</t>
  </si>
  <si>
    <t>DNI_1372</t>
  </si>
  <si>
    <t>DNI_1373</t>
  </si>
  <si>
    <t>DNI_1374</t>
  </si>
  <si>
    <t>DNI_1375</t>
  </si>
  <si>
    <t>DNI_1376</t>
  </si>
  <si>
    <t>DNI_1377</t>
  </si>
  <si>
    <t>DNI_1378</t>
  </si>
  <si>
    <t>DNI_1379</t>
  </si>
  <si>
    <t>DNI_1380</t>
  </si>
  <si>
    <t>DNI_1381</t>
  </si>
  <si>
    <t>DNI_1382</t>
  </si>
  <si>
    <t>DNI_1383</t>
  </si>
  <si>
    <t>DNI_1384</t>
  </si>
  <si>
    <t>DNI_1385</t>
  </si>
  <si>
    <t>DNI_1386</t>
  </si>
  <si>
    <t>DNI_1387</t>
  </si>
  <si>
    <t>DNI_1388</t>
  </si>
  <si>
    <t>DNI_1389</t>
  </si>
  <si>
    <t>DNI_1390</t>
  </si>
  <si>
    <t>DNI_1391</t>
  </si>
  <si>
    <t>DNI_1392</t>
  </si>
  <si>
    <t>DNI_1393</t>
  </si>
  <si>
    <t>DNI_1394</t>
  </si>
  <si>
    <t>DNI_1395</t>
  </si>
  <si>
    <t>DNI_1396</t>
  </si>
  <si>
    <t>DNI_1397</t>
  </si>
  <si>
    <t>DNI_1398</t>
  </si>
  <si>
    <t>DNI_1399</t>
  </si>
  <si>
    <t>DNI_1400</t>
  </si>
  <si>
    <t>DNI_1401</t>
  </si>
  <si>
    <t>DNI_1402</t>
  </si>
  <si>
    <t>DNI_1403</t>
  </si>
  <si>
    <t>DNI_1404</t>
  </si>
  <si>
    <t>DNI_1405</t>
  </si>
  <si>
    <t>DNI_1406</t>
  </si>
  <si>
    <t>DNI_1407</t>
  </si>
  <si>
    <t>DNI_1408</t>
  </si>
  <si>
    <t>DNI_1409</t>
  </si>
  <si>
    <t>DNI_1410</t>
  </si>
  <si>
    <t>DNI_1411</t>
  </si>
  <si>
    <t>DNI_1412</t>
  </si>
  <si>
    <t>DNI_1413</t>
  </si>
  <si>
    <t>DNI_1414</t>
  </si>
  <si>
    <t>DNI_1415</t>
  </si>
  <si>
    <t>DNI_1416</t>
  </si>
  <si>
    <t>DNI_1417</t>
  </si>
  <si>
    <t>DNI_1418</t>
  </si>
  <si>
    <t>DNI_1419</t>
  </si>
  <si>
    <t>DNI_1420</t>
  </si>
  <si>
    <t>DNI_1421</t>
  </si>
  <si>
    <t>DNI_6891</t>
  </si>
  <si>
    <t>DNI_6892</t>
  </si>
  <si>
    <t>DNI_6893</t>
  </si>
  <si>
    <t>DNI_6894</t>
  </si>
  <si>
    <t>DNI_6895</t>
  </si>
  <si>
    <t>DNI_6896</t>
  </si>
  <si>
    <t>DNI_6897</t>
  </si>
  <si>
    <t>DNI_6898</t>
  </si>
  <si>
    <t>DNI_6899</t>
  </si>
  <si>
    <t>DNI_6900</t>
  </si>
  <si>
    <t>DNI_6901</t>
  </si>
  <si>
    <t>DNI_6902</t>
  </si>
  <si>
    <t>DNI_6903</t>
  </si>
  <si>
    <t>DNI_6904</t>
  </si>
  <si>
    <t>DNI_6905</t>
  </si>
  <si>
    <t>DNI_6906</t>
  </si>
  <si>
    <t>DNI_6907</t>
  </si>
  <si>
    <t>DNI_6908</t>
  </si>
  <si>
    <t>DNI_6909</t>
  </si>
  <si>
    <t>DNI_6910</t>
  </si>
  <si>
    <t>DNI_6911</t>
  </si>
  <si>
    <t>DNI_6912</t>
  </si>
  <si>
    <t>DNI_6913</t>
  </si>
  <si>
    <t>DNI_6914</t>
  </si>
  <si>
    <t>DNI_6915</t>
  </si>
  <si>
    <t>DNI_6916</t>
  </si>
  <si>
    <t>DNI_6917</t>
  </si>
  <si>
    <t>DNI_6918</t>
  </si>
  <si>
    <t>DNI_6919</t>
  </si>
  <si>
    <t>DNI_6920</t>
  </si>
  <si>
    <t>DNI_6921</t>
  </si>
  <si>
    <t>DNI_6922</t>
  </si>
  <si>
    <t>DNI_6923</t>
  </si>
  <si>
    <t>DNI_6924</t>
  </si>
  <si>
    <t>DNI_6925</t>
  </si>
  <si>
    <t>DNI_6926</t>
  </si>
  <si>
    <t>DNI_6927</t>
  </si>
  <si>
    <t>DNI_6928</t>
  </si>
  <si>
    <t>DNI_6929</t>
  </si>
  <si>
    <t>DNI_6930</t>
  </si>
  <si>
    <t>DNI_6931</t>
  </si>
  <si>
    <t>DNI_6932</t>
  </si>
  <si>
    <t>DNI_6933</t>
  </si>
  <si>
    <t>DNI_6934</t>
  </si>
  <si>
    <t>DNI_6935</t>
  </si>
  <si>
    <t>DNI_6936</t>
  </si>
  <si>
    <t>DNI_6937</t>
  </si>
  <si>
    <t>DNI_6938</t>
  </si>
  <si>
    <t>DNI_6939</t>
  </si>
  <si>
    <t>DNI_6940</t>
  </si>
  <si>
    <t>DNI_6941</t>
  </si>
  <si>
    <t>DNI_6942</t>
  </si>
  <si>
    <t>DNI_6943</t>
  </si>
  <si>
    <t>DNI_6944</t>
  </si>
  <si>
    <t>DNI_6945</t>
  </si>
  <si>
    <t>DNI_6946</t>
  </si>
  <si>
    <t>DNI_6947</t>
  </si>
  <si>
    <t>DNI_6948</t>
  </si>
  <si>
    <t>DNI_6949</t>
  </si>
  <si>
    <t>DNI_6950</t>
  </si>
  <si>
    <t>DNI_6951</t>
  </si>
  <si>
    <t>DNI_6952</t>
  </si>
  <si>
    <t>DNI_6953</t>
  </si>
  <si>
    <t>DNI_6954</t>
  </si>
  <si>
    <t>DNI_6955</t>
  </si>
  <si>
    <t>DNI_6956</t>
  </si>
  <si>
    <t>DNI_6957</t>
  </si>
  <si>
    <t>DNI_6958</t>
  </si>
  <si>
    <t>DNI_6959</t>
  </si>
  <si>
    <t>DNI_6960</t>
  </si>
  <si>
    <t>DNI_6961</t>
  </si>
  <si>
    <t>DNI_6962</t>
  </si>
  <si>
    <t>DNI_6963</t>
  </si>
  <si>
    <t>DNI_6964</t>
  </si>
  <si>
    <t>DNI_6965</t>
  </si>
  <si>
    <t>DNI_6966</t>
  </si>
  <si>
    <t>DNI_6967</t>
  </si>
  <si>
    <t>DNI_6968</t>
  </si>
  <si>
    <t>DNI_6969</t>
  </si>
  <si>
    <t>DNI_6970</t>
  </si>
  <si>
    <t>DNI_6971</t>
  </si>
  <si>
    <t>DNI_6972</t>
  </si>
  <si>
    <t>DNI_6973</t>
  </si>
  <si>
    <t>DNI_0397</t>
  </si>
  <si>
    <t>DNI_0398</t>
  </si>
  <si>
    <t>DNI_0399</t>
  </si>
  <si>
    <t>DNI_0400</t>
  </si>
  <si>
    <t>DNI_0401</t>
  </si>
  <si>
    <t>DNI_0402</t>
  </si>
  <si>
    <t>DNI_0403</t>
  </si>
  <si>
    <t>DNI_0404</t>
  </si>
  <si>
    <t>DNI_0405</t>
  </si>
  <si>
    <t>DNI_0406</t>
  </si>
  <si>
    <t>DNI_0407</t>
  </si>
  <si>
    <t>DNI_0408</t>
  </si>
  <si>
    <t>DNI_0409</t>
  </si>
  <si>
    <t>DNI_0410</t>
  </si>
  <si>
    <t>DNI_0411</t>
  </si>
  <si>
    <t>DNI_0412</t>
  </si>
  <si>
    <t>DNI_0413</t>
  </si>
  <si>
    <t>DNI_0414</t>
  </si>
  <si>
    <t>DNI_0415</t>
  </si>
  <si>
    <t>DNI_0416</t>
  </si>
  <si>
    <t>DNI_0417</t>
  </si>
  <si>
    <t>DNI_0418</t>
  </si>
  <si>
    <t>DNI_0419</t>
  </si>
  <si>
    <t>DNI_0420</t>
  </si>
  <si>
    <t>DNI_0421</t>
  </si>
  <si>
    <t>DNI_0422</t>
  </si>
  <si>
    <t>DNI_0423</t>
  </si>
  <si>
    <t>DNI_0424</t>
  </si>
  <si>
    <t>DNI_0425</t>
  </si>
  <si>
    <t>DNI_0426</t>
  </si>
  <si>
    <t>DNI_0427</t>
  </si>
  <si>
    <t>DNI_0428</t>
  </si>
  <si>
    <t>DNI_0429</t>
  </si>
  <si>
    <t>DNI_0430</t>
  </si>
  <si>
    <t>DNI_0431</t>
  </si>
  <si>
    <t>DNI_0432</t>
  </si>
  <si>
    <t>DNI_0433</t>
  </si>
  <si>
    <t>DNI_0434</t>
  </si>
  <si>
    <t>DNI_0435</t>
  </si>
  <si>
    <t>DNI_0436</t>
  </si>
  <si>
    <t>DNI_0437</t>
  </si>
  <si>
    <t>DNI_0438</t>
  </si>
  <si>
    <t>DNI_0439</t>
  </si>
  <si>
    <t>DNI_0440</t>
  </si>
  <si>
    <t>DNI_0441</t>
  </si>
  <si>
    <t>DNI_0442</t>
  </si>
  <si>
    <t>DNI_0443</t>
  </si>
  <si>
    <t>DNI_0444</t>
  </si>
  <si>
    <t>DNI_0445</t>
  </si>
  <si>
    <t>DNI_0446</t>
  </si>
  <si>
    <t>DNI_0447</t>
  </si>
  <si>
    <t>DNI_0448</t>
  </si>
  <si>
    <t>DNI_0449</t>
  </si>
  <si>
    <t>DNI_0450</t>
  </si>
  <si>
    <t>DNI_0451</t>
  </si>
  <si>
    <t>DNI_0452</t>
  </si>
  <si>
    <t>DNI_0453</t>
  </si>
  <si>
    <t>DNI_0454</t>
  </si>
  <si>
    <t>DNI_0455</t>
  </si>
  <si>
    <t>DNI_0456</t>
  </si>
  <si>
    <t>DNI_0457</t>
  </si>
  <si>
    <t>DNI_0458</t>
  </si>
  <si>
    <t>DNI_0459</t>
  </si>
  <si>
    <t>DNI_0460</t>
  </si>
  <si>
    <t>DNI_0461</t>
  </si>
  <si>
    <t>DNI_0462</t>
  </si>
  <si>
    <t>DNI_0463</t>
  </si>
  <si>
    <t>DNI_0464</t>
  </si>
  <si>
    <t>DNI_0465</t>
  </si>
  <si>
    <t>DNI_0466</t>
  </si>
  <si>
    <t>DNI_0467</t>
  </si>
  <si>
    <t>DNI_0468</t>
  </si>
  <si>
    <t>DNI_0469</t>
  </si>
  <si>
    <t>DNI_0470</t>
  </si>
  <si>
    <t>DNI_0471</t>
  </si>
  <si>
    <t>DNI_0472</t>
  </si>
  <si>
    <t>DNI_0473</t>
  </si>
  <si>
    <t>DNI_0474</t>
  </si>
  <si>
    <t>DNI_0475</t>
  </si>
  <si>
    <t>DNI_0476</t>
  </si>
  <si>
    <t>DNI_0477</t>
  </si>
  <si>
    <t>DNI_0478</t>
  </si>
  <si>
    <t>DNI_0479</t>
  </si>
  <si>
    <t>DNI_0480</t>
  </si>
  <si>
    <t>DNI_0481</t>
  </si>
  <si>
    <t>DNI_0482</t>
  </si>
  <si>
    <t>DNI_0483</t>
  </si>
  <si>
    <t>DNI_0484</t>
  </si>
  <si>
    <t>DNI_0485</t>
  </si>
  <si>
    <t>DNI_0486</t>
  </si>
  <si>
    <t>DNI_0487</t>
  </si>
  <si>
    <t>DNI_0488</t>
  </si>
  <si>
    <t>DNI_0489</t>
  </si>
  <si>
    <t>DNI_0490</t>
  </si>
  <si>
    <t>DNI_0491</t>
  </si>
  <si>
    <t>DNI_0492</t>
  </si>
  <si>
    <t>DNI_0493</t>
  </si>
  <si>
    <t>DNI_0494</t>
  </si>
  <si>
    <t>DNI_0495</t>
  </si>
  <si>
    <t>DNI_0496</t>
  </si>
  <si>
    <t>DNI_0497</t>
  </si>
  <si>
    <t>DNI_0498</t>
  </si>
  <si>
    <t>DNI_0499</t>
  </si>
  <si>
    <t>DNI_0500</t>
  </si>
  <si>
    <t>DNI_0501</t>
  </si>
  <si>
    <t>DNI_0502</t>
  </si>
  <si>
    <t>DNI_0503</t>
  </si>
  <si>
    <t>DNI_0504</t>
  </si>
  <si>
    <t>DNI_0505</t>
  </si>
  <si>
    <t>DNI_0506</t>
  </si>
  <si>
    <t>DNI_0507</t>
  </si>
  <si>
    <t>DNI_0508</t>
  </si>
  <si>
    <t>DNI_0509</t>
  </si>
  <si>
    <t>DNI_0510</t>
  </si>
  <si>
    <t>DNI_0511</t>
  </si>
  <si>
    <t>DNI_0512</t>
  </si>
  <si>
    <t>DNI_0513</t>
  </si>
  <si>
    <t>DNI_0514</t>
  </si>
  <si>
    <t>DNI_0515</t>
  </si>
  <si>
    <t>DNI_0516</t>
  </si>
  <si>
    <t>DNI_0517</t>
  </si>
  <si>
    <t>DNI_0518</t>
  </si>
  <si>
    <t>DNI_0519</t>
  </si>
  <si>
    <t>DNI_0520</t>
  </si>
  <si>
    <t>DNI_0521</t>
  </si>
  <si>
    <t>DNI_0522</t>
  </si>
  <si>
    <t>DNI_0523</t>
  </si>
  <si>
    <t>DNI_0524</t>
  </si>
  <si>
    <t>DNI_0525</t>
  </si>
  <si>
    <t>DNI_0526</t>
  </si>
  <si>
    <t>DNI_0527</t>
  </si>
  <si>
    <t>DNI_0528</t>
  </si>
  <si>
    <t>DNI_0529</t>
  </si>
  <si>
    <t>DNI_0530</t>
  </si>
  <si>
    <t>DNI_0531</t>
  </si>
  <si>
    <t>DNI_0532</t>
  </si>
  <si>
    <t>DNI_0533</t>
  </si>
  <si>
    <t>DNI_0534</t>
  </si>
  <si>
    <t>DNI_0535</t>
  </si>
  <si>
    <t>DNI_0536</t>
  </si>
  <si>
    <t>DNI_0537</t>
  </si>
  <si>
    <t>DNI_0538</t>
  </si>
  <si>
    <t>DNI_0539</t>
  </si>
  <si>
    <t>DNI_0540</t>
  </si>
  <si>
    <t>DNI_0541</t>
  </si>
  <si>
    <t>DNI_0542</t>
  </si>
  <si>
    <t>DNI_0543</t>
  </si>
  <si>
    <t>DNI_0544</t>
  </si>
  <si>
    <t>DNI_0545</t>
  </si>
  <si>
    <t>DNI_0546</t>
  </si>
  <si>
    <t>DNI_0547</t>
  </si>
  <si>
    <t>DNI_0548</t>
  </si>
  <si>
    <t>DNI_0549</t>
  </si>
  <si>
    <t>DNI_0550</t>
  </si>
  <si>
    <t>DNI_0551</t>
  </si>
  <si>
    <t>DNI_0552</t>
  </si>
  <si>
    <t>DNI_0553</t>
  </si>
  <si>
    <t>DNI_0554</t>
  </si>
  <si>
    <t>DNI_0555</t>
  </si>
  <si>
    <t>DNI_0556</t>
  </si>
  <si>
    <t>DNI_0557</t>
  </si>
  <si>
    <t>DNI_0558</t>
  </si>
  <si>
    <t>DNI_0559</t>
  </si>
  <si>
    <t>DNI_0560</t>
  </si>
  <si>
    <t>DNI_0561</t>
  </si>
  <si>
    <t>DNI_0562</t>
  </si>
  <si>
    <t>DNI_0563</t>
  </si>
  <si>
    <t>DNI_0564</t>
  </si>
  <si>
    <t>DNI_0565</t>
  </si>
  <si>
    <t>DNI_0566</t>
  </si>
  <si>
    <t>DNI_0567</t>
  </si>
  <si>
    <t>DNI_0568</t>
  </si>
  <si>
    <t>DNI_0569</t>
  </si>
  <si>
    <t>DNI_0570</t>
  </si>
  <si>
    <t>DNI_0571</t>
  </si>
  <si>
    <t>DNI_0572</t>
  </si>
  <si>
    <t>DNI_0573</t>
  </si>
  <si>
    <t>DNI_0574</t>
  </si>
  <si>
    <t>DNI_0575</t>
  </si>
  <si>
    <t>DNI_0576</t>
  </si>
  <si>
    <t>DNI_0577</t>
  </si>
  <si>
    <t>DNI_0578</t>
  </si>
  <si>
    <t>DNI_0579</t>
  </si>
  <si>
    <t>DNI_0580</t>
  </si>
  <si>
    <t>DNI_0581</t>
  </si>
  <si>
    <t>DNI_0582</t>
  </si>
  <si>
    <t>DNI_0583</t>
  </si>
  <si>
    <t>DNI_0584</t>
  </si>
  <si>
    <t>DNI_0585</t>
  </si>
  <si>
    <t>DNI_0586</t>
  </si>
  <si>
    <t>DNI_0587</t>
  </si>
  <si>
    <t>DNI_0588</t>
  </si>
  <si>
    <t>DNI_0589</t>
  </si>
  <si>
    <t>DNI_0590</t>
  </si>
  <si>
    <t>DNI_0591</t>
  </si>
  <si>
    <t>DNI_0592</t>
  </si>
  <si>
    <t>DNI_0593</t>
  </si>
  <si>
    <t>DNI_0594</t>
  </si>
  <si>
    <t>DNI_0595</t>
  </si>
  <si>
    <t>DNI_0596</t>
  </si>
  <si>
    <t>DNI_0597</t>
  </si>
  <si>
    <t>DNI_0598</t>
  </si>
  <si>
    <t>DNI_0599</t>
  </si>
  <si>
    <t>DNI_0600</t>
  </si>
  <si>
    <t>DNI_0601</t>
  </si>
  <si>
    <t>DNI_0602</t>
  </si>
  <si>
    <t>DNI_0603</t>
  </si>
  <si>
    <t>DNI_0604</t>
  </si>
  <si>
    <t>DNI_0605</t>
  </si>
  <si>
    <t>DNI_0606</t>
  </si>
  <si>
    <t>DNI_0607</t>
  </si>
  <si>
    <t>DNI_0608</t>
  </si>
  <si>
    <t>DNI_0609</t>
  </si>
  <si>
    <t>DNI_0610</t>
  </si>
  <si>
    <t>DNI_0611</t>
  </si>
  <si>
    <t>DNI_0612</t>
  </si>
  <si>
    <t>DNI_0613</t>
  </si>
  <si>
    <t>DNI_0614</t>
  </si>
  <si>
    <t>DNI_0615</t>
  </si>
  <si>
    <t>DNI_0616</t>
  </si>
  <si>
    <t>DNI_0617</t>
  </si>
  <si>
    <t>DNI_0618</t>
  </si>
  <si>
    <t>DNI_0619</t>
  </si>
  <si>
    <t>DNI_0620</t>
  </si>
  <si>
    <t>DNI_0621</t>
  </si>
  <si>
    <t>DNI_0622</t>
  </si>
  <si>
    <t>DNI_0623</t>
  </si>
  <si>
    <t>DNI_0624</t>
  </si>
  <si>
    <t>DNI_0625</t>
  </si>
  <si>
    <t>DNI_0626</t>
  </si>
  <si>
    <t>DNI_0627</t>
  </si>
  <si>
    <t>DNI_0628</t>
  </si>
  <si>
    <t>DNI_0629</t>
  </si>
  <si>
    <t>DNI_0630</t>
  </si>
  <si>
    <t>DNI_0631</t>
  </si>
  <si>
    <t>DNI_0632</t>
  </si>
  <si>
    <t>DNI_0633</t>
  </si>
  <si>
    <t>DNI_0634</t>
  </si>
  <si>
    <t>DNI_0635</t>
  </si>
  <si>
    <t>DNI_0636</t>
  </si>
  <si>
    <t>DNI_0637</t>
  </si>
  <si>
    <t>DNI_0638</t>
  </si>
  <si>
    <t>DNI_0639</t>
  </si>
  <si>
    <t>DNI_0640</t>
  </si>
  <si>
    <t>DNI_0641</t>
  </si>
  <si>
    <t>DNI_0642</t>
  </si>
  <si>
    <t>DNI_0643</t>
  </si>
  <si>
    <t>DNI_0644</t>
  </si>
  <si>
    <t>DNI_0645</t>
  </si>
  <si>
    <t>DNI_0646</t>
  </si>
  <si>
    <t>DNI_0647</t>
  </si>
  <si>
    <t>DNI_0648</t>
  </si>
  <si>
    <t>DNI_0649</t>
  </si>
  <si>
    <t>DNI_0650</t>
  </si>
  <si>
    <t>DNI_0651</t>
  </si>
  <si>
    <t>DNI_0652</t>
  </si>
  <si>
    <t>DNI_0653</t>
  </si>
  <si>
    <t>DNI_0654</t>
  </si>
  <si>
    <t>DNI_0655</t>
  </si>
  <si>
    <t>DNI_0656</t>
  </si>
  <si>
    <t>DNI_0657</t>
  </si>
  <si>
    <t>DNI_0658</t>
  </si>
  <si>
    <t>DNI_0659</t>
  </si>
  <si>
    <t>DNI_0660</t>
  </si>
  <si>
    <t>DNI_0661</t>
  </si>
  <si>
    <t>DNI_0662</t>
  </si>
  <si>
    <t>DNI_0663</t>
  </si>
  <si>
    <t>DNI_0664</t>
  </si>
  <si>
    <t>DNI_0665</t>
  </si>
  <si>
    <t>DNI_0666</t>
  </si>
  <si>
    <t>DNI_0667</t>
  </si>
  <si>
    <t>DNI_0668</t>
  </si>
  <si>
    <t>DNI_0669</t>
  </si>
  <si>
    <t>DNI_0670</t>
  </si>
  <si>
    <t>DNI_0671</t>
  </si>
  <si>
    <t>DNI_0672</t>
  </si>
  <si>
    <t>DNI_0673</t>
  </si>
  <si>
    <t>DNI_0674</t>
  </si>
  <si>
    <t>DNI_0675</t>
  </si>
  <si>
    <t>DNI_0676</t>
  </si>
  <si>
    <t>DNI_0677</t>
  </si>
  <si>
    <t>DNI_0678</t>
  </si>
  <si>
    <t>DNI_0679</t>
  </si>
  <si>
    <t>DNI_0680</t>
  </si>
  <si>
    <t>DNI_0681</t>
  </si>
  <si>
    <t>DNI_0682</t>
  </si>
  <si>
    <t>DNI_0683</t>
  </si>
  <si>
    <t>DNI_0684</t>
  </si>
  <si>
    <t>DNI_0685</t>
  </si>
  <si>
    <t>DNI_0686</t>
  </si>
  <si>
    <t>DNI_0687</t>
  </si>
  <si>
    <t>DNI_0688</t>
  </si>
  <si>
    <t>DNI_0689</t>
  </si>
  <si>
    <t>DNI_0690</t>
  </si>
  <si>
    <t>DNI_0691</t>
  </si>
  <si>
    <t>DNI_0692</t>
  </si>
  <si>
    <t>DNI_0693</t>
  </si>
  <si>
    <t>DNI_0694</t>
  </si>
  <si>
    <t>DNI_0695</t>
  </si>
  <si>
    <t>DNI_0696</t>
  </si>
  <si>
    <t>DNI_0697</t>
  </si>
  <si>
    <t>DNI_0698</t>
  </si>
  <si>
    <t>DNI_0699</t>
  </si>
  <si>
    <t>DNI_0700</t>
  </si>
  <si>
    <t>DNI_0701</t>
  </si>
  <si>
    <t>DNI_0702</t>
  </si>
  <si>
    <t>DNI_0703</t>
  </si>
  <si>
    <t>DNI_0704</t>
  </si>
  <si>
    <t>DNI_0705</t>
  </si>
  <si>
    <t>DNI_0706</t>
  </si>
  <si>
    <t>DNI_0707</t>
  </si>
  <si>
    <t>DNI_0708</t>
  </si>
  <si>
    <t>DNI_0709</t>
  </si>
  <si>
    <t>DNI_0710</t>
  </si>
  <si>
    <t>DNI_0711</t>
  </si>
  <si>
    <t>DNI_0712</t>
  </si>
  <si>
    <t>DNI_0713</t>
  </si>
  <si>
    <t>DNI_0714</t>
  </si>
  <si>
    <t>DNI_0715</t>
  </si>
  <si>
    <t>DNI_0716</t>
  </si>
  <si>
    <t>DNI_0717</t>
  </si>
  <si>
    <t>DNI_0718</t>
  </si>
  <si>
    <t>DNI_0719</t>
  </si>
  <si>
    <t>DNI_0720</t>
  </si>
  <si>
    <t>DNI_0721</t>
  </si>
  <si>
    <t>DNI_0722</t>
  </si>
  <si>
    <t>DNI_0723</t>
  </si>
  <si>
    <t>DNI_0724</t>
  </si>
  <si>
    <t>DNI_0725</t>
  </si>
  <si>
    <t>DNI_0726</t>
  </si>
  <si>
    <t>DNI_0727</t>
  </si>
  <si>
    <t>DNI_0728</t>
  </si>
  <si>
    <t>DNI_0729</t>
  </si>
  <si>
    <t>DNI_0730</t>
  </si>
  <si>
    <t>DNI_0731</t>
  </si>
  <si>
    <t>DNI_0732</t>
  </si>
  <si>
    <t>DNI_0733</t>
  </si>
  <si>
    <t>DNI_0734</t>
  </si>
  <si>
    <t>DNI_0735</t>
  </si>
  <si>
    <t>DNI_0737</t>
  </si>
  <si>
    <t>DNI_0738</t>
  </si>
  <si>
    <t>DNI_0740</t>
  </si>
  <si>
    <t>DNI_0741</t>
  </si>
  <si>
    <t>DNI_0742</t>
  </si>
  <si>
    <t>DNI_0743</t>
  </si>
  <si>
    <t>DNI_0744</t>
  </si>
  <si>
    <t>DNI_0745</t>
  </si>
  <si>
    <t>DNI_0747</t>
  </si>
  <si>
    <t>DNI_0748</t>
  </si>
  <si>
    <t>DNI_0749</t>
  </si>
  <si>
    <t>DNI_0750</t>
  </si>
  <si>
    <t>DNI_0751</t>
  </si>
  <si>
    <t>DNI_0752</t>
  </si>
  <si>
    <t>DNI_0753</t>
  </si>
  <si>
    <t>DNI_0754</t>
  </si>
  <si>
    <t>DNI_0755</t>
  </si>
  <si>
    <t>DNI_0756</t>
  </si>
  <si>
    <t>DNI_0757</t>
  </si>
  <si>
    <t>DNI_0758</t>
  </si>
  <si>
    <t>DNI_0759</t>
  </si>
  <si>
    <t>DNI_0760</t>
  </si>
  <si>
    <t>DNI_0761</t>
  </si>
  <si>
    <t>DNI_0762</t>
  </si>
  <si>
    <t>DNI_0763</t>
  </si>
  <si>
    <t>DNI_0764</t>
  </si>
  <si>
    <t>DNI_0765</t>
  </si>
  <si>
    <t>DNI_0766</t>
  </si>
  <si>
    <t>DNI_0767</t>
  </si>
  <si>
    <t>DNI_0768</t>
  </si>
  <si>
    <t>DNI_0769</t>
  </si>
  <si>
    <t>DNI_0770</t>
  </si>
  <si>
    <t>DNI_0771</t>
  </si>
  <si>
    <t>DNI_0772</t>
  </si>
  <si>
    <t>DNI_0773</t>
  </si>
  <si>
    <t>DNI_0774</t>
  </si>
  <si>
    <t>DNI_0775</t>
  </si>
  <si>
    <t>DNI_0776</t>
  </si>
  <si>
    <t>DNI_0777</t>
  </si>
  <si>
    <t>DNI_0778</t>
  </si>
  <si>
    <t>DNI_0779</t>
  </si>
  <si>
    <t>DNI_0780</t>
  </si>
  <si>
    <t>DNI_0781</t>
  </si>
  <si>
    <t>DNI_0782</t>
  </si>
  <si>
    <t>DNI_0783</t>
  </si>
  <si>
    <t>DNI_0784</t>
  </si>
  <si>
    <t>DNI_0785</t>
  </si>
  <si>
    <t>DNI_0786</t>
  </si>
  <si>
    <t>DNI_0787</t>
  </si>
  <si>
    <t>DNI_0788</t>
  </si>
  <si>
    <t>DNI_0789</t>
  </si>
  <si>
    <t>DNI_0790</t>
  </si>
  <si>
    <t>DNI_0791</t>
  </si>
  <si>
    <t>DNI_0792</t>
  </si>
  <si>
    <t>DNI_0793</t>
  </si>
  <si>
    <t>DNI_0794</t>
  </si>
  <si>
    <t>DNI_0795</t>
  </si>
  <si>
    <t>DNI_0796</t>
  </si>
  <si>
    <t>DNI_0797</t>
  </si>
  <si>
    <t>DNI_0798</t>
  </si>
  <si>
    <t>DNI_0799</t>
  </si>
  <si>
    <t>DNI_0800</t>
  </si>
  <si>
    <t>DNI_0801</t>
  </si>
  <si>
    <t>DNI_0802</t>
  </si>
  <si>
    <t>DNI_0803</t>
  </si>
  <si>
    <t>DNI_0804</t>
  </si>
  <si>
    <t>DNI_0805</t>
  </si>
  <si>
    <t>DNI_0806</t>
  </si>
  <si>
    <t>DNI_0807</t>
  </si>
  <si>
    <t>atendidoDX_SETI_IPRESS</t>
  </si>
  <si>
    <t>desc_aten_SETI_IPRESS</t>
  </si>
  <si>
    <t>Atenciones Medicas</t>
  </si>
  <si>
    <t>desc_sexo_SETI_IPRESS</t>
  </si>
  <si>
    <t>Hombres</t>
  </si>
  <si>
    <t>desc_edad_SETI_IPRESS</t>
  </si>
  <si>
    <t>Menores  de 1 año</t>
  </si>
  <si>
    <t>de 1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</si>
  <si>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</si>
  <si>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</si>
  <si>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</si>
  <si>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</si>
  <si>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</si>
  <si>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</si>
  <si>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</si>
  <si>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</si>
  <si>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</si>
  <si>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</si>
  <si>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</si>
  <si>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</si>
  <si>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años a más</t>
  </si>
  <si>
    <t>registros</t>
  </si>
  <si>
    <t>n</t>
  </si>
  <si>
    <t>Atenciones</t>
  </si>
  <si>
    <t>Atendidos</t>
  </si>
  <si>
    <t>em_aten_SETI_IPRESS</t>
  </si>
  <si>
    <t>eme_desc_aten_SETI_IPRESS</t>
  </si>
  <si>
    <t>eme_sexo_SETI_IPRESS</t>
  </si>
  <si>
    <t>eme_desc_sexo_SETI_IPRESS</t>
  </si>
  <si>
    <t>eme_edad_SETI_IPRESS</t>
  </si>
  <si>
    <t>eme_desc_edad_SETI_IPRESS</t>
  </si>
  <si>
    <t>eme_CIE_10_SETI_IPRESS</t>
  </si>
  <si>
    <t>Fecha de Alta</t>
  </si>
  <si>
    <t>Topico Medicina</t>
  </si>
  <si>
    <t>Topico Cirugia</t>
  </si>
  <si>
    <t>Topico Ginecologia</t>
  </si>
  <si>
    <t>Trauma Shock</t>
  </si>
  <si>
    <t>Atenciones No Medicas</t>
  </si>
  <si>
    <t>eme_atendido_SETI_IPRESS</t>
  </si>
  <si>
    <t>Diagnosticos de Emergencia</t>
  </si>
  <si>
    <t>Sala de Observación &lt; 24 horas</t>
  </si>
  <si>
    <t>dx_eme_atendido_SETI_IPRESS</t>
  </si>
  <si>
    <t>A09.0</t>
  </si>
  <si>
    <t>R50.2</t>
  </si>
  <si>
    <t>R50.9</t>
  </si>
  <si>
    <t>R50.X</t>
  </si>
  <si>
    <t xml:space="preserve"> </t>
  </si>
  <si>
    <t>00001234</t>
  </si>
  <si>
    <t>Suma de n</t>
  </si>
  <si>
    <t>Cuenta de n</t>
  </si>
  <si>
    <t>Codigo</t>
  </si>
  <si>
    <t>Descripcion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</si>
</sst>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theme="1"/>
      <name val="Arial Narrow"/>
      <family val="2"/>
    </font>
    <font>
      <sz val="9"/>
      <color theme="9" tint="-0.249977111117893"/>
      <name val="Arial Narrow"/>
      <family val="2"/>
    </font>
    <font>
      <b/>
      <sz val="9"/>
      <color rgb="FF008000"/>
      <name val="Arial Narrow"/>
      <family val="2"/>
    </font>
    <font>
      <sz val="10"/>
      <color theme="9" tint="-0.249977111117893"/>
      <name val="Arial Narrow"/>
      <family val="2"/>
    </font>
    <font>
      <sz val="9"/>
      <name val="Arial Narrow"/>
      <family val="2"/>
    </font>
    <font>
      <b/>
      <sz val="12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4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1" fillId="0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3" fillId="6" borderId="0" xfId="0" applyFont="1" applyFill="1"/>
    <xf numFmtId="0" fontId="6" fillId="8" borderId="0" xfId="0" applyFont="1" applyFill="1"/>
    <xf numFmtId="0" fontId="3" fillId="8" borderId="0" xfId="0" applyFont="1" applyFill="1"/>
    <xf numFmtId="0" fontId="4" fillId="7" borderId="0" xfId="0" applyFont="1" applyFill="1"/>
    <xf numFmtId="0" fontId="3" fillId="7" borderId="0" xfId="0" applyFont="1" applyFill="1"/>
    <xf numFmtId="0" fontId="4" fillId="5" borderId="0" xfId="0" applyFont="1" applyFill="1"/>
    <xf numFmtId="0" fontId="3" fillId="5" borderId="0" xfId="0" applyFont="1" applyFill="1"/>
    <xf numFmtId="0" fontId="7" fillId="0" borderId="0" xfId="0" applyFont="1"/>
    <xf numFmtId="0" fontId="2" fillId="5" borderId="0" xfId="0" applyFont="1" applyFill="1"/>
    <xf numFmtId="0" fontId="1" fillId="9" borderId="0" xfId="0" applyFont="1" applyFill="1"/>
    <xf numFmtId="0" fontId="1" fillId="8" borderId="0" xfId="0" applyFont="1" applyFill="1"/>
    <xf numFmtId="0" fontId="1" fillId="10" borderId="0" xfId="0" applyFont="1" applyFill="1"/>
    <xf numFmtId="0" fontId="1" fillId="11" borderId="0" xfId="0" applyFont="1" applyFill="1"/>
    <xf numFmtId="0" fontId="1" fillId="0" borderId="0" xfId="0" applyFont="1" applyFill="1" applyAlignment="1">
      <alignment horizontal="center" vertical="center" wrapText="1"/>
    </xf>
    <xf numFmtId="10" fontId="5" fillId="6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8" fillId="11" borderId="1" xfId="0" applyFont="1" applyFill="1" applyBorder="1" applyAlignment="1">
      <alignment wrapText="1"/>
    </xf>
    <xf numFmtId="0" fontId="8" fillId="11" borderId="1" xfId="0" applyFont="1" applyFill="1" applyBorder="1" applyAlignment="1">
      <alignment horizontal="center" wrapText="1"/>
    </xf>
    <xf numFmtId="0" fontId="0" fillId="11" borderId="1" xfId="0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CCFF"/>
      <color rgb="FFCCFFCC"/>
      <color rgb="FF99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ny Sosa Masias" refreshedDate="42556.609654282409" createdVersion="5" refreshedVersion="5" minRefreshableVersion="3" recordCount="782">
  <cacheSource type="worksheet">
    <worksheetSource ref="A1:X783" sheet="DataCExterna"/>
  </cacheSource>
  <cacheFields count="24">
    <cacheField name="registros" numFmtId="0">
      <sharedItems containsSemiMixedTypes="0" containsString="0" containsNumber="1" containsInteger="1" minValue="1" maxValue="782"/>
    </cacheField>
    <cacheField name="PERIODO" numFmtId="0">
      <sharedItems containsSemiMixedTypes="0" containsString="0" containsNumber="1" containsInteger="1" minValue="201505" maxValue="201505"/>
    </cacheField>
    <cacheField name="IPRESS" numFmtId="0">
      <sharedItems containsSemiMixedTypes="0" containsString="0" containsNumber="1" containsInteger="1" minValue="1234" maxValue="1234"/>
    </cacheField>
    <cacheField name="n" numFmtId="0">
      <sharedItems containsSemiMixedTypes="0" containsString="0" containsNumber="1" containsInteger="1" minValue="1" maxValue="1"/>
    </cacheField>
    <cacheField name="HCLI" numFmtId="0">
      <sharedItems/>
    </cacheField>
    <cacheField name="TDOC" numFmtId="0">
      <sharedItems/>
    </cacheField>
    <cacheField name="NDOCUME" numFmtId="0">
      <sharedItems/>
    </cacheField>
    <cacheField name="Sexo" numFmtId="1">
      <sharedItems/>
    </cacheField>
    <cacheField name="Edad" numFmtId="1">
      <sharedItems containsSemiMixedTypes="0" containsString="0" containsNumber="1" containsInteger="1" minValue="0" maxValue="100"/>
    </cacheField>
    <cacheField name="Fecha de Atención" numFmtId="14">
      <sharedItems containsSemiMixedTypes="0" containsNonDate="0" containsDate="1" containsString="0" minDate="2015-05-01T00:00:00" maxDate="2015-05-31T00:00:00"/>
    </cacheField>
    <cacheField name="Servicio" numFmtId="0">
      <sharedItems/>
    </cacheField>
    <cacheField name="Tipo" numFmtId="0">
      <sharedItems containsSemiMixedTypes="0" containsString="0" containsNumber="1" containsInteger="1" minValue="1" maxValue="2"/>
    </cacheField>
    <cacheField name="Diagnosticp" numFmtId="0">
      <sharedItems/>
    </cacheField>
    <cacheField name="Tipo2" numFmtId="0">
      <sharedItems/>
    </cacheField>
    <cacheField name="aten_SETI_IPRESS" numFmtId="1">
      <sharedItems containsSemiMixedTypes="0" containsString="0" containsNumber="1" containsInteger="1" minValue="1" maxValue="2" count="2">
        <n v="1"/>
        <n v="2"/>
      </sharedItems>
    </cacheField>
    <cacheField name="desc_aten_SETI_IPRESS" numFmtId="1">
      <sharedItems/>
    </cacheField>
    <cacheField name="sexo_SETI_IPRESS" numFmtId="1">
      <sharedItems containsSemiMixedTypes="0" containsString="0" containsNumber="1" containsInteger="1" minValue="1" maxValue="2" count="2">
        <n v="2"/>
        <n v="1"/>
      </sharedItems>
    </cacheField>
    <cacheField name="desc_sexo_SETI_IPRESS" numFmtId="1">
      <sharedItems/>
    </cacheField>
    <cacheField name="edad_SETI_IPRESS" numFmtId="0">
      <sharedItems containsSemiMixedTypes="0" containsString="0" containsNumber="1" containsInteger="1" minValue="1" maxValue="15" count="15">
        <n v="13"/>
        <n v="12"/>
        <n v="15"/>
        <n v="14"/>
        <n v="8"/>
        <n v="11"/>
        <n v="10"/>
        <n v="9"/>
        <n v="5"/>
        <n v="7"/>
        <n v="6"/>
        <n v="4"/>
        <n v="3"/>
        <n v="2"/>
        <n v="1"/>
      </sharedItems>
    </cacheField>
    <cacheField name="desc_edad_SETI_IPRESS" numFmtId="0">
      <sharedItems/>
    </cacheField>
    <cacheField name="CIE_10_SETI_IPRESS" numFmtId="0">
      <sharedItems count="475">
        <s v="A09.X"/>
        <s v="O98.4"/>
        <s v="I28.0"/>
        <s v="E83.9"/>
        <s v="K11.3"/>
        <s v="K13.0"/>
        <s v="F20.0"/>
        <s v="K05.3"/>
        <s v="D12.3"/>
        <s v="K23.0"/>
        <s v="O92.6"/>
        <s v="I26.0"/>
        <s v="H06.1"/>
        <s v="Y76.3"/>
        <s v="K74.2"/>
        <s v="I23.0"/>
        <s v="K29.3"/>
        <s v="Z43.7"/>
        <s v="K59.0"/>
        <s v="K06.9"/>
        <s v="Z01.7"/>
        <s v="R87.1"/>
        <s v="K21.9"/>
        <s v="Q50.3"/>
        <s v="Z01.2"/>
        <s v="Z36.3"/>
        <s v="I23.6"/>
        <s v="K07.5"/>
        <s v="Z11.8"/>
        <s v="I27.2"/>
        <s v="O92.4"/>
        <s v="K04.0"/>
        <s v="D13.9"/>
        <s v="K06.1"/>
        <s v="Z39.1"/>
        <s v="O99.2"/>
        <s v="Q52.0"/>
        <s v="Q52.5"/>
        <s v="K10.0"/>
        <s v="Q50.2"/>
        <s v="O99.3"/>
        <s v="K07.6"/>
        <s v="E78.0"/>
        <s v="D50.0"/>
        <s v="O98.0"/>
        <s v="Z02.7"/>
        <s v="O82.0"/>
        <s v="Z11.9"/>
        <s v="K58.0"/>
        <s v="I27.1"/>
        <s v="Z12.2"/>
        <s v="C18.2"/>
        <s v="I25.3"/>
        <s v="F32.1"/>
        <s v="I23.2"/>
        <s v="K11.2"/>
        <s v="K22.1"/>
        <s v="O98.2"/>
        <s v="K13.2"/>
        <s v="K05.6"/>
        <s v="R87.5"/>
        <s v="K05.2"/>
        <s v="K74.0"/>
        <s v="K13.1"/>
        <s v="E78.1"/>
        <s v="H02.8"/>
        <s v="K04.8"/>
        <s v="Z12.1"/>
        <s v="K02.0"/>
        <s v="K14.4"/>
        <s v="Z10.8"/>
        <s v="I28.1"/>
        <s v="Q50.0"/>
        <s v="K44.9"/>
        <s v="K02.9"/>
        <s v="K22.9"/>
        <s v="O98.5"/>
        <s v="Z39.2"/>
        <s v="K22.0"/>
        <s v="Q51.2"/>
        <s v="Q52.2"/>
        <s v="K22.2"/>
        <s v="O98.1"/>
        <s v="Q96.9"/>
        <s v="I15.1"/>
        <s v="I24.1"/>
        <s v="H05.2"/>
        <s v="Z39.0"/>
        <s v="H05.5"/>
        <s v="E83.1"/>
        <s v="S37.4"/>
        <s v="Z01.1"/>
        <s v="Z10.1"/>
        <s v="H05.3"/>
        <s v="H03.8"/>
        <s v="Z00.5"/>
        <s v="O80.1"/>
        <s v="K74.6"/>
        <s v="K00.4"/>
        <s v="K13.5"/>
        <s v="E83.4"/>
        <s v="K01.0"/>
        <s v="Z11.4"/>
        <s v="K14.8"/>
        <s v="K10.9"/>
        <s v="I20.1"/>
        <s v="K13.3"/>
        <s v="Z35.1"/>
        <s v="I27.9"/>
        <s v="K13.4"/>
        <s v="F25.9"/>
        <s v="T19.3"/>
        <s v="K29.5"/>
        <s v="F44.1"/>
        <s v="Q51.5"/>
        <s v="K11.5"/>
        <s v="Z10.3"/>
        <s v="I22.9"/>
        <s v="I15.0"/>
        <s v="K09.9"/>
        <s v="Z03.2"/>
        <s v="H04.8"/>
        <s v="K03.0"/>
        <s v="B18.2"/>
        <s v="H10.9"/>
        <s v="H04.6"/>
        <s v="F41.2"/>
        <s v="Z01.6"/>
        <s v="K20.X"/>
        <s v="N18.2"/>
        <s v="O98.6"/>
        <s v="Z11.1"/>
        <s v="Z31.1"/>
        <s v="K11.9"/>
        <s v="K14.9"/>
        <s v="Z12.0"/>
        <s v="D13.1"/>
        <s v="F60.8"/>
        <s v="E76.9"/>
        <s v="I13.9"/>
        <s v="K10.1"/>
        <s v="O99.7"/>
        <s v="Z01.5"/>
        <s v="Q97.2"/>
        <s v="K03.9"/>
        <s v="K03.8"/>
        <s v="K21.0"/>
        <s v="O99.8"/>
        <s v="I25.2"/>
        <s v="Q97.3"/>
        <s v="C18.0"/>
        <s v="K00.8"/>
        <s v="F33.1"/>
        <s v="Z35.6"/>
        <s v="Z30.5"/>
        <s v="K11.6"/>
        <s v="Z02.3"/>
        <s v="Q51.1"/>
        <s v="F41.1"/>
        <s v="K07.0"/>
        <s v="I27.0"/>
        <s v="K05.0"/>
        <s v="Q50.4"/>
        <s v="K13.6"/>
        <s v="S31.4"/>
        <s v="K29.9"/>
        <s v="H05.9"/>
        <s v="Z11.3"/>
        <s v="E79.0"/>
        <s v="K05.1"/>
        <s v="Z03.0"/>
        <s v="O92.5"/>
        <s v="F00.1"/>
        <s v="Q51.7"/>
        <s v="T19.2"/>
        <s v="B18.1"/>
        <s v="O98.3"/>
        <s v="K03.5"/>
        <s v="K03.2"/>
        <s v="H02.4"/>
        <s v="H06.0"/>
        <s v="K14.2"/>
        <s v="H03.0"/>
        <s v="I84.2"/>
        <s v="K76.3"/>
        <s v="E78.9"/>
        <s v="Z35.2"/>
        <s v="K14.5"/>
        <s v="Z00.8"/>
        <s v="R87.6"/>
        <s v="Q97.0"/>
        <s v="Q51.3"/>
        <s v="K14.3"/>
        <s v="K22.4"/>
        <s v="I13.0"/>
        <s v="E77.1"/>
        <s v="K00.5"/>
        <s v="Z35.9"/>
        <s v="Z02.8"/>
        <s v="O98.8"/>
        <s v="F60.3"/>
        <s v="F33.8"/>
        <s v="H05.4"/>
        <s v="E83.8"/>
        <s v="H05.0"/>
        <s v="E78.8"/>
        <s v="O82.1"/>
        <s v="Z36.5"/>
        <s v="R87.7"/>
        <s v="K08.2"/>
        <s v="Q50.1"/>
        <s v="Q52.9"/>
        <s v="H06.2"/>
        <s v="K12.0"/>
        <s v="P54.6"/>
        <s v="R87.0"/>
        <s v="K08.9"/>
        <s v="K02.2"/>
        <s v="Z32.0"/>
        <s v="K06.0"/>
        <s v="Y76.0"/>
        <s v="K00.2"/>
        <s v="Z02.4"/>
        <s v="K02.8"/>
        <s v="I10.X"/>
        <s v="O99.5"/>
        <s v="Z34.8"/>
        <s v="K14.6"/>
        <s v="Y76.1"/>
        <s v="K00.3"/>
        <s v="Z35.0"/>
        <s v="Z11.5"/>
        <s v="E77.0"/>
        <s v="K04.3"/>
        <s v="I25.6"/>
        <s v="H04.2"/>
        <s v="K22.3"/>
        <s v="K05.4"/>
        <s v="E77.9"/>
        <s v="F90.8"/>
        <s v="Q51.8"/>
        <s v="Q52.8"/>
        <s v="Z02.5"/>
        <s v="I12.0"/>
        <s v="Z35.4"/>
        <s v="K09.0"/>
        <s v="K04.6"/>
        <s v="K03.1"/>
        <s v="K12.1"/>
        <s v="Z35.3"/>
        <s v="K10.2"/>
        <s v="K06.2"/>
        <s v="Z01.0"/>
        <s v="Q52.3"/>
        <s v="Q51.6"/>
        <s v="Z11.2"/>
        <s v="F06.8"/>
        <s v="Z11.0"/>
        <s v="Z11.6"/>
        <s v="H06.3"/>
        <s v="K13.7"/>
        <s v="K11.0"/>
        <s v="Q97.8"/>
        <s v="H03.1"/>
        <s v="F45.0"/>
        <s v="E78.2"/>
        <s v="Q51.4"/>
        <s v="O99.6"/>
        <s v="E76.3"/>
        <s v="K07.2"/>
        <s v="K12.2"/>
        <s v="K22.8"/>
        <s v="E79.8"/>
        <s v="S37.6"/>
        <s v="F10.2"/>
        <s v="I25.8"/>
        <s v="K14.0"/>
        <s v="K06.8"/>
        <s v="H02.7"/>
        <s v="K07.8"/>
        <s v="I25.9"/>
        <s v="K08.8"/>
        <s v="I15.8"/>
        <s v="O81.0"/>
        <s v="E78.5"/>
        <s v="Z30.1"/>
        <s v="R87.3"/>
        <s v="K08.1"/>
        <s v="H04.0"/>
        <s v="K03.6"/>
        <s v="Q97.1"/>
        <s v="Z36.2"/>
        <s v="K04.9"/>
        <s v="O92.3"/>
        <s v="I24.8"/>
        <s v="K00.7"/>
        <s v="Q51.9"/>
        <s v="E76.8"/>
        <s v="H01.8"/>
        <s v="R87.4"/>
        <s v="K07.4"/>
        <s v="K11.4"/>
        <s v="K02.4"/>
        <s v="Q96.8"/>
        <s v="H02.0"/>
        <s v="H02.3"/>
        <s v="K22.6"/>
        <s v="H01.9"/>
        <s v="H02.9"/>
        <s v="I11.0"/>
        <s v="H02.5"/>
        <s v="E78.6"/>
        <s v="D12.4"/>
        <s v="K07.3"/>
        <s v="O92.7"/>
        <s v="H10.8"/>
        <s v="E78.3"/>
        <s v="H11.0"/>
        <s v="H02.6"/>
        <s v="K22.5"/>
        <s v="F19.8"/>
        <s v="C16.0"/>
        <s v="Z02.6"/>
        <s v="K01.1"/>
        <s v="F43.2"/>
        <s v="K23.8"/>
        <s v="K25.0"/>
        <s v="O99.0"/>
        <s v="O82.2"/>
        <s v="E83.2"/>
        <s v="K07.9"/>
        <s v="K14.1"/>
        <s v="O80.9"/>
        <s v="K10.3"/>
        <s v="H10.4"/>
        <s v="H10.5"/>
        <s v="H11.3"/>
        <s v="H10.3"/>
        <s v="E80.6"/>
        <s v="K07.1"/>
        <s v="F19.0"/>
        <s v="E77.8"/>
        <s v="O82.8"/>
        <s v="Z35.7"/>
        <s v="I15.9"/>
        <s v="K23.1"/>
        <s v="I25.4"/>
        <s v="Z36.0"/>
        <s v="O81.4"/>
        <s v="I23.5"/>
        <s v="E83.3"/>
        <s v="K03.3"/>
        <s v="I13.1"/>
        <s v="K02.1"/>
        <s v="E80.7"/>
        <s v="I25.0"/>
        <s v="H11.4"/>
        <s v="O81.3"/>
        <s v="Q96.0"/>
        <s v="K04.7"/>
        <s v="Z30.3"/>
        <s v="Z32.1"/>
        <s v="F80.0"/>
        <s v="O99.1"/>
        <s v="K03.7"/>
        <s v="O98.9"/>
        <s v="Q52.4"/>
        <s v="O81.1"/>
        <s v="E78.4"/>
        <s v="H11.2"/>
        <s v="Z36.8"/>
        <s v="E80.5"/>
        <s v="H02.2"/>
        <s v="H11.1"/>
        <s v="H02.1"/>
        <s v="Q51.0"/>
        <s v="Z02.9"/>
        <s v="K08.0"/>
        <s v="H04.4"/>
        <s v="K11.1"/>
        <s v="I25.1"/>
        <s v="E84.0"/>
        <s v="I24.0"/>
        <s v="I23.3"/>
        <s v="E79.1"/>
        <s v="Z01.9"/>
        <s v="Q50.6"/>
        <s v="K04.4"/>
        <s v="I26.9"/>
        <s v="Z02.2"/>
        <s v="Z01.4"/>
        <s v="Z03.1"/>
        <s v="Y76.2"/>
        <s v="F33.3"/>
        <s v="K04.1"/>
        <s v="F33.2"/>
        <s v="O99.4"/>
        <s v="H04.5"/>
        <s v="M54.1"/>
        <s v="Q52.6"/>
        <s v="K30.X"/>
        <s v="F22.9"/>
        <s v="S37.5"/>
        <s v="K00.9"/>
        <s v="Z00.6"/>
        <s v="Q50.5"/>
        <s v="Z02.1"/>
        <s v="Z01.3"/>
        <s v="F32.2"/>
        <s v="K05.5"/>
        <s v="Z02.0"/>
        <s v="K09.1"/>
        <s v="K11.8"/>
        <s v="R87.8"/>
        <s v="Q97.9"/>
        <s v="I27.8"/>
        <s v="H05.1"/>
        <s v="K09.8"/>
        <s v="K04.5"/>
        <s v="I23.4"/>
        <s v="Z12.4"/>
        <s v="O81.2"/>
        <s v="Q52.7"/>
        <s v="K00.6"/>
        <s v="E83.5"/>
        <s v="Y76.8"/>
        <s v="E83.0"/>
        <s v="Z10.2"/>
        <s v="K74.3"/>
        <s v="K29.0"/>
        <s v="I12.9"/>
        <s v="H04.1"/>
        <s v="G80.0"/>
        <s v="I22.8"/>
        <s v="K04.2"/>
        <s v="Z35.8"/>
        <s v="Z36.1"/>
        <s v="F31.1"/>
        <s v="I13.2"/>
        <s v="Z36.4"/>
        <s v="K02.3"/>
        <s v="H05.8"/>
        <s v="Q52.1"/>
        <s v="K09.2"/>
        <s v="K03.4"/>
        <s v="H04.9"/>
        <s v="I15.2"/>
        <s v="K57.0"/>
        <s v="K10.8"/>
        <s v="I20.0"/>
        <s v="I24.9"/>
        <s v="Z35.5"/>
        <s v="O80.8"/>
        <s v="B82.9"/>
        <s v="F20.8"/>
        <s v="Z87.5"/>
        <s v="O82.9"/>
        <s v="H04.3"/>
        <s v="I23.8"/>
        <s v="R87.9"/>
        <s v="Z34.0"/>
        <s v="K11.7"/>
        <s v="Z34.9"/>
        <s v="I23.1"/>
        <s v="O81.5"/>
        <s v="Z36.9"/>
        <s v="I20.8"/>
        <s v="K73.2"/>
        <s v="I11.9"/>
        <s v="R87.2"/>
        <s v="K08.3"/>
        <s v="K80.5"/>
        <s v="Z01.8"/>
        <s v="T83.3"/>
        <s v="F81.9"/>
      </sharedItems>
    </cacheField>
    <cacheField name="tipo_dx_SETI_IPRESS" numFmtId="0">
      <sharedItems containsSemiMixedTypes="0" containsString="0" containsNumber="1" containsInteger="1" minValue="0" maxValue="1"/>
    </cacheField>
    <cacheField name="atendido_SETI_IPRESS" numFmtId="0">
      <sharedItems containsSemiMixedTypes="0" containsString="0" containsNumber="1" containsInteger="1" minValue="0" maxValue="1" count="2">
        <n v="1"/>
        <n v="0"/>
      </sharedItems>
    </cacheField>
    <cacheField name="atendidoDX_SETI_IPRESS" numFmtId="0">
      <sharedItems containsSemiMixedTypes="0" containsString="0" containsNumber="1" containsInteger="1" minValue="0" maxValue="1" count="2">
        <n v="1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ny Sosa Masias" refreshedDate="42556.609654745371" createdVersion="5" refreshedVersion="5" minRefreshableVersion="3" recordCount="544">
  <cacheSource type="worksheet">
    <worksheetSource ref="B1:U545" sheet="DataEmergencia"/>
  </cacheSource>
  <cacheFields count="20">
    <cacheField name="PERIODO" numFmtId="0">
      <sharedItems containsSemiMixedTypes="0" containsString="0" containsNumber="1" containsInteger="1" minValue="201505" maxValue="201505"/>
    </cacheField>
    <cacheField name="IPRESS" numFmtId="0">
      <sharedItems containsSemiMixedTypes="0" containsString="0" containsNumber="1" containsInteger="1" minValue="1234" maxValue="1234"/>
    </cacheField>
    <cacheField name="n" numFmtId="0">
      <sharedItems containsSemiMixedTypes="0" containsString="0" containsNumber="1" containsInteger="1" minValue="1" maxValue="1"/>
    </cacheField>
    <cacheField name="HCLI" numFmtId="0">
      <sharedItems/>
    </cacheField>
    <cacheField name="TDOC" numFmtId="0">
      <sharedItems/>
    </cacheField>
    <cacheField name="NDOCUME" numFmtId="0">
      <sharedItems/>
    </cacheField>
    <cacheField name="Sexo" numFmtId="0">
      <sharedItems/>
    </cacheField>
    <cacheField name="Edad" numFmtId="0">
      <sharedItems containsSemiMixedTypes="0" containsString="0" containsNumber="1" containsInteger="1" minValue="0" maxValue="100"/>
    </cacheField>
    <cacheField name="Fecha de Alta" numFmtId="0">
      <sharedItems containsSemiMixedTypes="0" containsDate="1" containsString="0" containsMixedTypes="1" minDate="2015-05-01T00:00:00" maxDate="2015-05-31T00:00:00"/>
    </cacheField>
    <cacheField name="Servicio" numFmtId="0">
      <sharedItems/>
    </cacheField>
    <cacheField name="Diagnosticp" numFmtId="0">
      <sharedItems/>
    </cacheField>
    <cacheField name="em_aten_SETI_IPRESS" numFmtId="0">
      <sharedItems containsSemiMixedTypes="0" containsString="0" containsNumber="1" containsInteger="1" minValue="1" maxValue="1"/>
    </cacheField>
    <cacheField name="eme_desc_aten_SETI_IPRESS" numFmtId="0">
      <sharedItems/>
    </cacheField>
    <cacheField name="eme_sexo_SETI_IPRESS" numFmtId="1">
      <sharedItems containsSemiMixedTypes="0" containsString="0" containsNumber="1" containsInteger="1" minValue="1" maxValue="2" count="2">
        <n v="1"/>
        <n v="2"/>
      </sharedItems>
    </cacheField>
    <cacheField name="eme_desc_sexo_SETI_IPRESS" numFmtId="1">
      <sharedItems count="2">
        <s v="Hombres"/>
        <s v="Mujer"/>
      </sharedItems>
    </cacheField>
    <cacheField name="eme_edad_SETI_IPRESS" numFmtId="0">
      <sharedItems containsSemiMixedTypes="0" containsString="0" containsNumber="1" containsInteger="1" minValue="1" maxValue="15" count="15">
        <n v="15"/>
        <n v="8"/>
        <n v="11"/>
        <n v="13"/>
        <n v="10"/>
        <n v="12"/>
        <n v="14"/>
        <n v="5"/>
        <n v="7"/>
        <n v="6"/>
        <n v="9"/>
        <n v="3"/>
        <n v="4"/>
        <n v="2"/>
        <n v="1"/>
      </sharedItems>
    </cacheField>
    <cacheField name="eme_desc_edad_SETI_IPRESS" numFmtId="0">
      <sharedItems count="15">
        <s v="de 65 años a más"/>
        <s v="de 30 a 34 años"/>
        <s v="de 45 a 49 años"/>
        <s v="de 55 a 59 años"/>
        <s v="de 40 a 44 años"/>
        <s v="de 50 a 54 años"/>
        <s v="de 60 a 64 años"/>
        <s v="de 15 a 19 años"/>
        <s v="de 25 a 29 años"/>
        <s v="de 20 a 24 años"/>
        <s v="de 35 a 39 años"/>
        <s v="de 5 a 9 años"/>
        <s v="de 10 a 14 años"/>
        <s v="de 1 a 4 años"/>
        <s v="Menores  de 1 año"/>
      </sharedItems>
    </cacheField>
    <cacheField name="eme_CIE_10_SETI_IPRESS" numFmtId="0">
      <sharedItems count="366">
        <s v="A09.0"/>
        <s v="O98.4"/>
        <s v="Q50.2"/>
        <s v="O82.0"/>
        <s v="R87.0"/>
        <s v="I25.4"/>
        <s v="I26.0"/>
        <s v="Y76.3"/>
        <s v="K74.2"/>
        <s v="I23.0"/>
        <s v="K29.3"/>
        <s v="Z43.7"/>
        <s v="K59.0"/>
        <s v="K06.9"/>
        <s v="R87.1"/>
        <s v="K21.9"/>
        <s v="Q50.3"/>
        <s v="Z36.3"/>
        <s v="I23.6"/>
        <s v="Z11.8"/>
        <s v="I27.2"/>
        <s v="O92.4"/>
        <s v="D13.9"/>
        <s v="K06.1"/>
        <s v="Z39.1"/>
        <s v="O99.2"/>
        <s v="Q52.0"/>
        <s v="Q52.5"/>
        <s v="K10.0"/>
        <s v="O99.3"/>
        <s v="D50.0"/>
        <s v="O98.0"/>
        <s v="Z02.7"/>
        <s v="Z11.9"/>
        <s v="K58.0"/>
        <s v="I27.1"/>
        <s v="Z12.2"/>
        <s v="C18.2"/>
        <s v="I25.3"/>
        <s v="F32.1"/>
        <s v="I23.2"/>
        <s v="O98.2"/>
        <s v="K13.2"/>
        <s v="K05.6"/>
        <s v="R87.5"/>
        <s v="K74.0"/>
        <s v="H02.8"/>
        <s v="K04.8"/>
        <s v="Z12.1"/>
        <s v="Z10.8"/>
        <s v="I28.1"/>
        <s v="Q50.0"/>
        <s v="K44.9"/>
        <s v="O98.5"/>
        <s v="Z39.2"/>
        <s v="K22.0"/>
        <s v="Q51.2"/>
        <s v="Q52.2"/>
        <s v="O98.1"/>
        <s v="Q96.9"/>
        <s v="I15.1"/>
        <s v="F20.0"/>
        <s v="I24.1"/>
        <s v="H05.2"/>
        <s v="Z39.0"/>
        <s v="S37.4"/>
        <s v="Z10.1"/>
        <s v="H03.8"/>
        <s v="O80.1"/>
        <s v="K74.6"/>
        <s v="K13.5"/>
        <s v="Z11.4"/>
        <s v="K14.8"/>
        <s v="K10.9"/>
        <s v="I20.1"/>
        <s v="Z35.1"/>
        <s v="I27.9"/>
        <s v="K13.4"/>
        <s v="F25.9"/>
        <s v="T19.3"/>
        <s v="K29.5"/>
        <s v="F44.1"/>
        <s v="Q51.5"/>
        <s v="Z10.3"/>
        <s v="I22.9"/>
        <s v="I15.0"/>
        <s v="K09.9"/>
        <s v="Z03.2"/>
        <s v="B18.2"/>
        <s v="H04.6"/>
        <s v="F41.2"/>
        <s v="N18.2"/>
        <s v="O98.6"/>
        <s v="Z11.1"/>
        <s v="Z31.1"/>
        <s v="K14.9"/>
        <s v="Z12.0"/>
        <s v="D13.1"/>
        <s v="F60.8"/>
        <s v="I13.9"/>
        <s v="K10.1"/>
        <s v="O99.7"/>
        <s v="Q97.2"/>
        <s v="K21.0"/>
        <s v="O99.8"/>
        <s v="I25.2"/>
        <s v="Q97.3"/>
        <s v="C18.0"/>
        <s v="F33.1"/>
        <s v="Z35.6"/>
        <s v="Z30.5"/>
        <s v="Z02.3"/>
        <s v="Q51.1"/>
        <s v="F41.1"/>
        <s v="I27.0"/>
        <s v="Q50.4"/>
        <s v="K13.6"/>
        <s v="S31.4"/>
        <s v="K29.9"/>
        <s v="K05.2"/>
        <s v="H05.9"/>
        <s v="Z11.3"/>
        <s v="Z03.0"/>
        <s v="O92.5"/>
        <s v="F00.1"/>
        <s v="Q51.7"/>
        <s v="T19.2"/>
        <s v="B18.1"/>
        <s v="O98.3"/>
        <s v="K14.2"/>
        <s v="I84.2"/>
        <s v="K76.3"/>
        <s v="Z35.2"/>
        <s v="R87.6"/>
        <s v="Q97.0"/>
        <s v="Q51.3"/>
        <s v="K14.3"/>
        <s v="I13.0"/>
        <s v="Z35.9"/>
        <s v="Z02.8"/>
        <s v="O98.8"/>
        <s v="F60.3"/>
        <s v="F33.8"/>
        <s v="H05.0"/>
        <s v="O82.1"/>
        <s v="Z36.5"/>
        <s v="R87.7"/>
        <s v="K08.2"/>
        <s v="Q50.1"/>
        <s v="Q52.9"/>
        <s v="H06.2"/>
        <s v="P54.6"/>
        <s v="K08.9"/>
        <s v="Z32.0"/>
        <s v="K06.0"/>
        <s v="Y76.0"/>
        <s v="Z02.4"/>
        <s v="I10.X"/>
        <s v="O99.5"/>
        <s v="Z34.8"/>
        <s v="Y76.1"/>
        <s v="Z35.0"/>
        <s v="Z11.5"/>
        <s v="I25.6"/>
        <s v="H04.2"/>
        <s v="F90.8"/>
        <s v="Q51.8"/>
        <s v="Q52.8"/>
        <s v="Z02.5"/>
        <s v="I12.0"/>
        <s v="Z35.4"/>
        <s v="K09.0"/>
        <s v="Z35.3"/>
        <s v="K10.2"/>
        <s v="K06.2"/>
        <s v="Q52.3"/>
        <s v="Q51.6"/>
        <s v="Z11.2"/>
        <s v="F06.8"/>
        <s v="H05.5"/>
        <s v="Z11.0"/>
        <s v="Z11.6"/>
        <s v="H06.3"/>
        <s v="K13.7"/>
        <s v="K11.0"/>
        <s v="Q97.8"/>
        <s v="H03.1"/>
        <s v="F45.0"/>
        <s v="Q51.4"/>
        <s v="O99.6"/>
        <s v="K12.2"/>
        <s v="S37.6"/>
        <s v="F10.2"/>
        <s v="I25.8"/>
        <s v="K14.0"/>
        <s v="K07.8"/>
        <s v="I25.9"/>
        <s v="K08.8"/>
        <s v="I15.8"/>
        <s v="I28.0"/>
        <s v="O81.0"/>
        <s v="Z30.1"/>
        <s v="R87.3"/>
        <s v="K08.1"/>
        <s v="H04.0"/>
        <s v="Q97.1"/>
        <s v="Z36.2"/>
        <s v="K06.8"/>
        <s v="O92.3"/>
        <s v="O92.6"/>
        <s v="I24.8"/>
        <s v="Q51.9"/>
        <s v="K12.0"/>
        <s v="R87.4"/>
        <s v="K07.4"/>
        <s v="K07.5"/>
        <s v="K11.4"/>
        <s v="K14.4"/>
        <s v="Q96.8"/>
        <s v="I11.0"/>
        <s v="K11.9"/>
        <s v="D12.4"/>
        <s v="K07.3"/>
        <s v="O92.7"/>
        <s v="F19.8"/>
        <s v="C16.0"/>
        <s v="Z02.6"/>
        <s v="F43.2"/>
        <s v="O99.0"/>
        <s v="O82.2"/>
        <s v="K05.4"/>
        <s v="K14.1"/>
        <s v="O80.9"/>
        <s v="K10.3"/>
        <s v="K07.1"/>
        <s v="F19.0"/>
        <s v="O82.8"/>
        <s v="Z35.7"/>
        <s v="I15.9"/>
        <s v="Z36.0"/>
        <s v="O81.4"/>
        <s v="I23.5"/>
        <s v="I13.1"/>
        <s v="I25.0"/>
        <s v="H05.3"/>
        <s v="O81.3"/>
        <s v="K11.6"/>
        <s v="Q96.0"/>
        <s v="Z30.3"/>
        <s v="Z32.1"/>
        <s v="F80.0"/>
        <s v="O99.1"/>
        <s v="H02.9"/>
        <s v="H05.8"/>
        <s v="Q52.4"/>
        <s v="O81.1"/>
        <s v="H03.0"/>
        <s v="K13.1"/>
        <s v="Z36.8"/>
        <s v="H04.8"/>
        <s v="O98.9"/>
        <s v="Q51.0"/>
        <s v="Z02.9"/>
        <s v="K05.1"/>
        <s v="K08.0"/>
        <s v="H04.4"/>
        <s v="K07.9"/>
        <s v="H05.4"/>
        <s v="I25.1"/>
        <s v="H02.7"/>
        <s v="I24.0"/>
        <s v="I23.3"/>
        <s v="Q50.6"/>
        <s v="I26.9"/>
        <s v="D12.3"/>
        <s v="Z02.2"/>
        <s v="Z01.4"/>
        <s v="K07.0"/>
        <s v="Z03.1"/>
        <s v="Y76.2"/>
        <s v="F33.3"/>
        <s v="F33.2"/>
        <s v="O99.4"/>
        <s v="H04.5"/>
        <s v="M54.1"/>
        <s v="Q52.6"/>
        <s v="K30.X"/>
        <s v="F22.9"/>
        <s v="S37.5"/>
        <s v="Q50.5"/>
        <s v="K14.5"/>
        <s v="F32.2"/>
        <s v="K09.1"/>
        <s v="K11.8"/>
        <s v="R87.8"/>
        <s v="K20.X"/>
        <s v="Q97.9"/>
        <s v="I27.8"/>
        <s v="K05.5"/>
        <s v="K09.8"/>
        <s v="R50.X"/>
        <s v="R50.9"/>
        <s v="I23.4"/>
        <s v="Z12.4"/>
        <s v="O81.2"/>
        <s v="Q52.7"/>
        <s v="Y76.8"/>
        <s v="Z10.2"/>
        <s v="K74.3"/>
        <s v="K29.0"/>
        <s v="K14.6"/>
        <s v="I12.9"/>
        <s v="G80.0"/>
        <s v="I22.8"/>
        <s v="Z35.8"/>
        <s v="Z36.1"/>
        <s v="I13.2"/>
        <s v="Z36.4"/>
        <s v="Q52.1"/>
        <s v="K07.2"/>
        <s v="K09.2"/>
        <s v="K07.6"/>
        <s v="H04.9"/>
        <s v="I15.2"/>
        <s v="K57.0"/>
        <s v="K10.8"/>
        <s v="K13.3"/>
        <s v="I20.0"/>
        <s v="I24.9"/>
        <s v="Z35.5"/>
        <s v="O80.8"/>
        <s v="B82.9"/>
        <s v="F20.8"/>
        <s v="K05.0"/>
        <s v="Z87.5"/>
        <s v="O82.9"/>
        <s v="I23.8"/>
        <s v="R87.9"/>
        <s v="K12.1"/>
        <s v="Z34.0"/>
        <s v="K11.7"/>
        <s v="Z34.9"/>
        <s v="I23.1"/>
        <s v="O81.5"/>
        <s v="K11.5"/>
        <s v="Z36.9"/>
        <s v="I20.8"/>
        <s v="K73.2"/>
        <s v="I11.9"/>
        <s v="R50.2"/>
        <s v="H05.1"/>
        <s v="H06.1"/>
        <s v="R87.2"/>
        <s v="K22.9"/>
        <s v="K08.3"/>
        <s v="K80.5"/>
        <s v="H04.1"/>
        <s v="T83.3"/>
        <s v="K04.9"/>
        <s v="F81.9"/>
        <s v="H04.3"/>
        <s v="F31.1" u="1"/>
        <s v="K13.0" u="1"/>
        <s v="K05.3" u="1"/>
        <s v="A09.X" u="1"/>
        <s v="H06.0" u="1"/>
      </sharedItems>
    </cacheField>
    <cacheField name="eme_atendido_SETI_IPRESS" numFmtId="0">
      <sharedItems containsSemiMixedTypes="0" containsString="0" containsNumber="1" containsInteger="1" minValue="0" maxValue="1" count="2">
        <n v="1"/>
        <n v="0"/>
      </sharedItems>
    </cacheField>
    <cacheField name="dx_eme_atendido_SETI_IPRESS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2">
  <r>
    <n v="1"/>
    <n v="201505"/>
    <n v="1234"/>
    <n v="1"/>
    <s v="111197"/>
    <s v="1"/>
    <s v="DNI_00099"/>
    <s v="Mujer"/>
    <n v="55"/>
    <d v="2015-05-01T00:00:00"/>
    <s v="Medicina General"/>
    <n v="1"/>
    <s v="A09.0"/>
    <s v="Definitivo"/>
    <x v="0"/>
    <s v="Atenciones Medicas"/>
    <x v="0"/>
    <s v="Mujer"/>
    <x v="0"/>
    <s v="de 55 a 59 años"/>
    <x v="0"/>
    <n v="1"/>
    <x v="0"/>
    <x v="0"/>
  </r>
  <r>
    <n v="2"/>
    <n v="201505"/>
    <n v="1234"/>
    <n v="1"/>
    <s v="111296"/>
    <s v="1"/>
    <s v="DNI_00002"/>
    <s v="Mujer"/>
    <n v="50"/>
    <d v="2015-05-01T00:00:00"/>
    <s v="Ginecologia"/>
    <n v="1"/>
    <s v="O98.4"/>
    <s v="Repetido"/>
    <x v="0"/>
    <s v="Atenciones Medicas"/>
    <x v="0"/>
    <s v="Mujer"/>
    <x v="1"/>
    <s v="de 50 a 54 años"/>
    <x v="1"/>
    <n v="0"/>
    <x v="1"/>
    <x v="1"/>
  </r>
  <r>
    <n v="3"/>
    <n v="201505"/>
    <n v="1234"/>
    <n v="1"/>
    <s v="11247A"/>
    <s v="1"/>
    <s v="DNI_1287"/>
    <s v="Hombre"/>
    <n v="71"/>
    <d v="2015-05-17T00:00:00"/>
    <s v="Cardiologia"/>
    <n v="1"/>
    <s v="I28.0"/>
    <s v="Definitivo"/>
    <x v="0"/>
    <s v="Atenciones Medicas"/>
    <x v="1"/>
    <s v="Hombre"/>
    <x v="2"/>
    <s v="de 65 años a más"/>
    <x v="2"/>
    <n v="1"/>
    <x v="0"/>
    <x v="0"/>
  </r>
  <r>
    <n v="4"/>
    <n v="201505"/>
    <n v="1234"/>
    <n v="1"/>
    <s v="112957"/>
    <s v="1"/>
    <s v="DNI_0807"/>
    <s v="Mujer"/>
    <n v="63"/>
    <d v="2015-05-16T00:00:00"/>
    <s v="Psicologia"/>
    <n v="2"/>
    <s v="E83.9"/>
    <s v="Definitivo"/>
    <x v="1"/>
    <s v="Atenciones No Medicas"/>
    <x v="0"/>
    <s v="Mujer"/>
    <x v="3"/>
    <s v="de 60 a 64 años"/>
    <x v="3"/>
    <n v="1"/>
    <x v="0"/>
    <x v="0"/>
  </r>
  <r>
    <n v="5"/>
    <n v="201505"/>
    <n v="1234"/>
    <n v="1"/>
    <s v="114289"/>
    <s v="1"/>
    <s v="DNI_1415"/>
    <s v="Mujer"/>
    <n v="60"/>
    <d v="2015-05-14T00:00:00"/>
    <s v="Enfermeria"/>
    <n v="2"/>
    <s v="K11.3"/>
    <s v="Repetido"/>
    <x v="1"/>
    <s v="Atenciones No Medicas"/>
    <x v="0"/>
    <s v="Mujer"/>
    <x v="3"/>
    <s v="de 60 a 64 años"/>
    <x v="4"/>
    <n v="0"/>
    <x v="0"/>
    <x v="1"/>
  </r>
  <r>
    <n v="6"/>
    <n v="201505"/>
    <n v="1234"/>
    <n v="1"/>
    <s v="11448A"/>
    <s v="1"/>
    <s v="DNI_1457"/>
    <s v="Mujer"/>
    <n v="34"/>
    <d v="2015-05-14T00:00:00"/>
    <s v="Ginecologia"/>
    <n v="1"/>
    <s v="K13.0"/>
    <s v="Definitivo"/>
    <x v="0"/>
    <s v="Atenciones Medicas"/>
    <x v="0"/>
    <s v="Mujer"/>
    <x v="4"/>
    <s v="de 30 a 34 años"/>
    <x v="5"/>
    <n v="1"/>
    <x v="0"/>
    <x v="0"/>
  </r>
  <r>
    <n v="7"/>
    <n v="201505"/>
    <n v="1234"/>
    <n v="1"/>
    <s v="1144AA"/>
    <s v="1"/>
    <s v="DNI_6933"/>
    <s v="Hombre"/>
    <n v="46"/>
    <d v="2015-05-10T00:00:00"/>
    <s v="Medicina General"/>
    <n v="1"/>
    <s v="F20.0"/>
    <s v="Repetido"/>
    <x v="0"/>
    <s v="Atenciones Medicas"/>
    <x v="1"/>
    <s v="Hombre"/>
    <x v="5"/>
    <s v="de 45 a 49 años"/>
    <x v="6"/>
    <n v="0"/>
    <x v="0"/>
    <x v="1"/>
  </r>
  <r>
    <n v="8"/>
    <n v="201505"/>
    <n v="1234"/>
    <n v="1"/>
    <s v="114811"/>
    <s v="1"/>
    <s v="DNI_1295"/>
    <s v="Mujer"/>
    <n v="66"/>
    <d v="2015-05-05T00:00:00"/>
    <s v="Cardiologia"/>
    <n v="1"/>
    <s v="K05.3"/>
    <s v="Definitivo"/>
    <x v="0"/>
    <s v="Atenciones Medicas"/>
    <x v="0"/>
    <s v="Mujer"/>
    <x v="2"/>
    <s v="de 65 años a más"/>
    <x v="7"/>
    <n v="1"/>
    <x v="0"/>
    <x v="0"/>
  </r>
  <r>
    <n v="9"/>
    <n v="201505"/>
    <n v="1234"/>
    <n v="1"/>
    <s v="1148A8"/>
    <s v="1"/>
    <s v="DNI_0583"/>
    <s v="Mujer"/>
    <n v="71"/>
    <d v="2015-05-05T00:00:00"/>
    <s v="Medicina Interna"/>
    <n v="1"/>
    <s v="D12.3"/>
    <s v="Repetido"/>
    <x v="0"/>
    <s v="Atenciones Medicas"/>
    <x v="0"/>
    <s v="Mujer"/>
    <x v="2"/>
    <s v="de 65 años a más"/>
    <x v="8"/>
    <n v="0"/>
    <x v="0"/>
    <x v="1"/>
  </r>
  <r>
    <n v="10"/>
    <n v="201505"/>
    <n v="1234"/>
    <n v="1"/>
    <s v="1158N8"/>
    <s v="1"/>
    <s v="DNI_0711"/>
    <s v="Mujer"/>
    <n v="50"/>
    <d v="2015-05-14T00:00:00"/>
    <s v="Odontologia"/>
    <n v="2"/>
    <s v="K23.0"/>
    <s v="Repetido"/>
    <x v="1"/>
    <s v="Atenciones No Medicas"/>
    <x v="0"/>
    <s v="Mujer"/>
    <x v="1"/>
    <s v="de 50 a 54 años"/>
    <x v="9"/>
    <n v="0"/>
    <x v="0"/>
    <x v="1"/>
  </r>
  <r>
    <n v="11"/>
    <n v="201505"/>
    <n v="1234"/>
    <n v="1"/>
    <s v="115966"/>
    <s v="1"/>
    <s v="DNI_08791"/>
    <s v="Mujer"/>
    <n v="59"/>
    <d v="2015-05-10T00:00:00"/>
    <s v="Ginecologia"/>
    <n v="1"/>
    <s v="O92.6"/>
    <s v="Repetido"/>
    <x v="0"/>
    <s v="Atenciones Medicas"/>
    <x v="0"/>
    <s v="Mujer"/>
    <x v="0"/>
    <s v="de 55 a 59 años"/>
    <x v="10"/>
    <n v="0"/>
    <x v="0"/>
    <x v="1"/>
  </r>
  <r>
    <n v="12"/>
    <n v="201505"/>
    <n v="1234"/>
    <n v="1"/>
    <s v="1159N6"/>
    <s v="1"/>
    <s v="DNI_1357"/>
    <s v="Mujer"/>
    <n v="67"/>
    <d v="2015-05-17T00:00:00"/>
    <s v="Cardiologia"/>
    <n v="1"/>
    <s v="I26.0"/>
    <s v="Definitivo"/>
    <x v="0"/>
    <s v="Atenciones Medicas"/>
    <x v="0"/>
    <s v="Mujer"/>
    <x v="2"/>
    <s v="de 65 años a más"/>
    <x v="11"/>
    <n v="1"/>
    <x v="0"/>
    <x v="1"/>
  </r>
  <r>
    <n v="13"/>
    <n v="201505"/>
    <n v="1234"/>
    <n v="1"/>
    <s v="116416"/>
    <s v="1"/>
    <s v="DNI_1417"/>
    <s v="Mujer"/>
    <n v="66"/>
    <d v="2015-05-11T00:00:00"/>
    <s v="Enfermeria"/>
    <n v="2"/>
    <s v="H06.1"/>
    <s v="Repetido"/>
    <x v="1"/>
    <s v="Atenciones No Medicas"/>
    <x v="0"/>
    <s v="Mujer"/>
    <x v="2"/>
    <s v="de 65 años a más"/>
    <x v="12"/>
    <n v="0"/>
    <x v="0"/>
    <x v="1"/>
  </r>
  <r>
    <n v="14"/>
    <n v="201505"/>
    <n v="1234"/>
    <n v="1"/>
    <s v="1164AA"/>
    <s v="1"/>
    <s v="DNI_6916"/>
    <s v="Mujer"/>
    <n v="43"/>
    <d v="2015-05-01T00:00:00"/>
    <s v="Medicina General"/>
    <n v="1"/>
    <s v="Y76.3"/>
    <s v="Presuntivo"/>
    <x v="0"/>
    <s v="Atenciones Medicas"/>
    <x v="0"/>
    <s v="Mujer"/>
    <x v="6"/>
    <s v="de 40 a 44 años"/>
    <x v="13"/>
    <n v="0"/>
    <x v="0"/>
    <x v="1"/>
  </r>
  <r>
    <n v="15"/>
    <n v="201505"/>
    <n v="1234"/>
    <n v="1"/>
    <s v="116946"/>
    <s v="1"/>
    <s v="DNI_0543"/>
    <s v="Hombre"/>
    <n v="59"/>
    <d v="2015-05-10T00:00:00"/>
    <s v="Medicina Interna"/>
    <n v="1"/>
    <s v="K74.2"/>
    <s v="Definitivo"/>
    <x v="0"/>
    <s v="Atenciones Medicas"/>
    <x v="1"/>
    <s v="Hombre"/>
    <x v="0"/>
    <s v="de 55 a 59 años"/>
    <x v="14"/>
    <n v="1"/>
    <x v="0"/>
    <x v="0"/>
  </r>
  <r>
    <n v="16"/>
    <n v="201505"/>
    <n v="1234"/>
    <n v="1"/>
    <s v="1178A4"/>
    <s v="1"/>
    <s v="DNI_0422"/>
    <s v="Mujer"/>
    <n v="34"/>
    <d v="2015-05-11T00:00:00"/>
    <s v="Medicina General"/>
    <n v="1"/>
    <s v="I23.0"/>
    <s v="Presuntivo"/>
    <x v="0"/>
    <s v="Atenciones Medicas"/>
    <x v="0"/>
    <s v="Mujer"/>
    <x v="4"/>
    <s v="de 30 a 34 años"/>
    <x v="15"/>
    <n v="0"/>
    <x v="0"/>
    <x v="1"/>
  </r>
  <r>
    <n v="17"/>
    <n v="201505"/>
    <n v="1234"/>
    <n v="1"/>
    <s v="117951"/>
    <s v="1"/>
    <s v="DNI_0549"/>
    <s v="Mujer"/>
    <n v="54"/>
    <d v="2015-05-10T00:00:00"/>
    <s v="Medicina Interna"/>
    <n v="1"/>
    <s v="K29.3"/>
    <s v="Presuntivo"/>
    <x v="0"/>
    <s v="Atenciones Medicas"/>
    <x v="0"/>
    <s v="Mujer"/>
    <x v="1"/>
    <s v="de 50 a 54 años"/>
    <x v="16"/>
    <n v="0"/>
    <x v="0"/>
    <x v="1"/>
  </r>
  <r>
    <n v="18"/>
    <n v="201505"/>
    <n v="1234"/>
    <n v="1"/>
    <s v="1186A8"/>
    <s v="1"/>
    <s v="DNI_0523"/>
    <s v="Mujer"/>
    <n v="69"/>
    <d v="2015-05-01T00:00:00"/>
    <s v="Medicina Interna"/>
    <n v="1"/>
    <s v="Z43.7"/>
    <s v="Presuntivo"/>
    <x v="0"/>
    <s v="Atenciones Medicas"/>
    <x v="0"/>
    <s v="Mujer"/>
    <x v="2"/>
    <s v="de 65 años a más"/>
    <x v="17"/>
    <n v="0"/>
    <x v="0"/>
    <x v="1"/>
  </r>
  <r>
    <n v="19"/>
    <n v="201505"/>
    <n v="1234"/>
    <n v="1"/>
    <s v="118741"/>
    <s v="1"/>
    <s v="DNI_0600"/>
    <s v="Mujer"/>
    <n v="52"/>
    <d v="2015-05-10T00:00:00"/>
    <s v="Medicina Interna"/>
    <n v="1"/>
    <s v="K59.0"/>
    <s v="Definitivo"/>
    <x v="0"/>
    <s v="Atenciones Medicas"/>
    <x v="0"/>
    <s v="Mujer"/>
    <x v="1"/>
    <s v="de 50 a 54 años"/>
    <x v="18"/>
    <n v="1"/>
    <x v="0"/>
    <x v="0"/>
  </r>
  <r>
    <n v="20"/>
    <n v="201505"/>
    <n v="1234"/>
    <n v="1"/>
    <s v="118744"/>
    <s v="1"/>
    <s v="DNI_1352"/>
    <s v="Mujer"/>
    <n v="64"/>
    <d v="2015-05-05T00:00:00"/>
    <s v="Cardiologia"/>
    <n v="1"/>
    <s v="K06.9"/>
    <s v="Repetido"/>
    <x v="0"/>
    <s v="Atenciones Medicas"/>
    <x v="0"/>
    <s v="Mujer"/>
    <x v="3"/>
    <s v="de 60 a 64 años"/>
    <x v="19"/>
    <n v="0"/>
    <x v="0"/>
    <x v="1"/>
  </r>
  <r>
    <n v="21"/>
    <n v="201505"/>
    <n v="1234"/>
    <n v="1"/>
    <s v="11977N"/>
    <s v="1"/>
    <s v="DNI_1406"/>
    <s v="Mujer"/>
    <n v="47"/>
    <d v="2015-05-01T00:00:00"/>
    <s v="Enfermeria"/>
    <n v="2"/>
    <s v="Z01.7"/>
    <s v="Repetido"/>
    <x v="1"/>
    <s v="Atenciones No Medicas"/>
    <x v="0"/>
    <s v="Mujer"/>
    <x v="5"/>
    <s v="de 45 a 49 años"/>
    <x v="20"/>
    <n v="0"/>
    <x v="0"/>
    <x v="1"/>
  </r>
  <r>
    <n v="22"/>
    <n v="201505"/>
    <n v="1234"/>
    <n v="1"/>
    <s v="11999"/>
    <s v="1"/>
    <s v="DNI_0489"/>
    <s v="Mujer"/>
    <n v="75"/>
    <d v="2015-05-01T00:00:00"/>
    <s v="Medicina General"/>
    <n v="1"/>
    <s v="R87.1"/>
    <s v="Definitivo"/>
    <x v="0"/>
    <s v="Atenciones Medicas"/>
    <x v="0"/>
    <s v="Mujer"/>
    <x v="2"/>
    <s v="de 65 años a más"/>
    <x v="21"/>
    <n v="1"/>
    <x v="0"/>
    <x v="0"/>
  </r>
  <r>
    <n v="23"/>
    <n v="201505"/>
    <n v="1234"/>
    <n v="1"/>
    <s v="119N58"/>
    <s v="1"/>
    <s v="DNI_0616"/>
    <s v="Mujer"/>
    <n v="68"/>
    <d v="2015-05-01T00:00:00"/>
    <s v="Medicina Interna"/>
    <n v="1"/>
    <s v="K21.9"/>
    <s v="Repetido"/>
    <x v="0"/>
    <s v="Atenciones Medicas"/>
    <x v="0"/>
    <s v="Mujer"/>
    <x v="2"/>
    <s v="de 65 años a más"/>
    <x v="22"/>
    <n v="0"/>
    <x v="0"/>
    <x v="1"/>
  </r>
  <r>
    <n v="24"/>
    <n v="201505"/>
    <n v="1234"/>
    <n v="1"/>
    <s v="11N261"/>
    <s v="1"/>
    <s v="DNI_6954"/>
    <s v="Mujer"/>
    <n v="48"/>
    <d v="2015-05-10T00:00:00"/>
    <s v="Medicina General"/>
    <n v="1"/>
    <s v="Q50.3"/>
    <s v="Presuntivo"/>
    <x v="0"/>
    <s v="Atenciones Medicas"/>
    <x v="0"/>
    <s v="Mujer"/>
    <x v="5"/>
    <s v="de 45 a 49 años"/>
    <x v="23"/>
    <n v="0"/>
    <x v="0"/>
    <x v="1"/>
  </r>
  <r>
    <n v="25"/>
    <n v="201505"/>
    <n v="1234"/>
    <n v="1"/>
    <s v="11N454"/>
    <s v="1"/>
    <s v="DNI_1390"/>
    <s v="Mujer"/>
    <n v="67"/>
    <d v="2015-05-15T00:00:00"/>
    <s v="Enfermeria"/>
    <n v="2"/>
    <s v="Z01.2"/>
    <s v="Repetido"/>
    <x v="1"/>
    <s v="Atenciones No Medicas"/>
    <x v="0"/>
    <s v="Mujer"/>
    <x v="2"/>
    <s v="de 65 años a más"/>
    <x v="24"/>
    <n v="0"/>
    <x v="0"/>
    <x v="1"/>
  </r>
  <r>
    <n v="26"/>
    <n v="201505"/>
    <n v="1234"/>
    <n v="1"/>
    <s v="11NA89"/>
    <s v="1"/>
    <s v="DNI_0692"/>
    <s v="Mujer"/>
    <n v="38"/>
    <d v="2015-05-13T00:00:00"/>
    <s v="Odontologia"/>
    <n v="2"/>
    <s v="K06.9"/>
    <s v="Presuntivo"/>
    <x v="1"/>
    <s v="Atenciones No Medicas"/>
    <x v="0"/>
    <s v="Mujer"/>
    <x v="7"/>
    <s v="de 35 a 39 años"/>
    <x v="19"/>
    <n v="0"/>
    <x v="0"/>
    <x v="1"/>
  </r>
  <r>
    <n v="27"/>
    <n v="201505"/>
    <n v="1234"/>
    <n v="1"/>
    <s v="121685"/>
    <s v="1"/>
    <s v="DNI_0589"/>
    <s v="Hombre"/>
    <n v="49"/>
    <d v="2015-05-01T00:00:00"/>
    <s v="Medicina Interna"/>
    <n v="1"/>
    <s v="Z36.3"/>
    <s v="Definitivo"/>
    <x v="0"/>
    <s v="Atenciones Medicas"/>
    <x v="1"/>
    <s v="Hombre"/>
    <x v="5"/>
    <s v="de 45 a 49 años"/>
    <x v="25"/>
    <n v="1"/>
    <x v="0"/>
    <x v="0"/>
  </r>
  <r>
    <n v="28"/>
    <n v="201505"/>
    <n v="1234"/>
    <n v="1"/>
    <s v="122774"/>
    <s v="1"/>
    <s v="DNI_6938"/>
    <s v="Mujer"/>
    <n v="59"/>
    <d v="2015-05-11T00:00:00"/>
    <s v="Medicina General"/>
    <n v="1"/>
    <s v="I23.6"/>
    <s v="Presuntivo"/>
    <x v="0"/>
    <s v="Atenciones Medicas"/>
    <x v="0"/>
    <s v="Mujer"/>
    <x v="0"/>
    <s v="de 55 a 59 años"/>
    <x v="26"/>
    <n v="0"/>
    <x v="0"/>
    <x v="1"/>
  </r>
  <r>
    <n v="29"/>
    <n v="201505"/>
    <n v="1234"/>
    <n v="1"/>
    <s v="122859"/>
    <s v="1"/>
    <s v="DNI_0614"/>
    <s v="Mujer"/>
    <n v="62"/>
    <d v="2015-05-01T00:00:00"/>
    <s v="Medicina Interna"/>
    <n v="1"/>
    <s v="K29.3"/>
    <s v="Definitivo"/>
    <x v="0"/>
    <s v="Atenciones Medicas"/>
    <x v="0"/>
    <s v="Mujer"/>
    <x v="3"/>
    <s v="de 60 a 64 años"/>
    <x v="16"/>
    <n v="1"/>
    <x v="0"/>
    <x v="0"/>
  </r>
  <r>
    <n v="30"/>
    <n v="201505"/>
    <n v="1234"/>
    <n v="1"/>
    <s v="122977"/>
    <s v="1"/>
    <s v="DNI_0724"/>
    <s v="Mujer"/>
    <n v="51"/>
    <d v="2015-05-13T00:00:00"/>
    <s v="Odontologia"/>
    <n v="2"/>
    <s v="K07.5"/>
    <s v="Presuntivo"/>
    <x v="1"/>
    <s v="Atenciones No Medicas"/>
    <x v="0"/>
    <s v="Mujer"/>
    <x v="1"/>
    <s v="de 50 a 54 años"/>
    <x v="27"/>
    <n v="0"/>
    <x v="0"/>
    <x v="1"/>
  </r>
  <r>
    <n v="31"/>
    <n v="201505"/>
    <n v="1234"/>
    <n v="1"/>
    <s v="122A11"/>
    <s v="1"/>
    <s v="DNI_08915"/>
    <s v="Mujer"/>
    <n v="63"/>
    <d v="2015-05-07T00:00:00"/>
    <s v="Ginecologia"/>
    <n v="1"/>
    <s v="Z11.8"/>
    <s v="Repetido"/>
    <x v="0"/>
    <s v="Atenciones Medicas"/>
    <x v="0"/>
    <s v="Mujer"/>
    <x v="3"/>
    <s v="de 60 a 64 años"/>
    <x v="28"/>
    <n v="0"/>
    <x v="0"/>
    <x v="1"/>
  </r>
  <r>
    <n v="32"/>
    <n v="201505"/>
    <n v="1234"/>
    <n v="1"/>
    <s v="12474"/>
    <s v="1"/>
    <s v="DNI_1291"/>
    <s v="Mujer"/>
    <n v="87"/>
    <d v="2015-05-17T00:00:00"/>
    <s v="Cardiologia"/>
    <n v="1"/>
    <s v="I27.2"/>
    <s v="Presuntivo"/>
    <x v="0"/>
    <s v="Atenciones Medicas"/>
    <x v="0"/>
    <s v="Mujer"/>
    <x v="2"/>
    <s v="de 65 años a más"/>
    <x v="29"/>
    <n v="0"/>
    <x v="0"/>
    <x v="1"/>
  </r>
  <r>
    <n v="33"/>
    <n v="201505"/>
    <n v="1234"/>
    <n v="1"/>
    <s v="124795"/>
    <s v="1"/>
    <s v="DNI_08856"/>
    <s v="Mujer"/>
    <n v="50"/>
    <d v="2015-05-09T00:00:00"/>
    <s v="Ginecologia"/>
    <n v="1"/>
    <s v="O92.4"/>
    <s v="Presuntivo"/>
    <x v="0"/>
    <s v="Atenciones Medicas"/>
    <x v="0"/>
    <s v="Mujer"/>
    <x v="1"/>
    <s v="de 50 a 54 años"/>
    <x v="30"/>
    <n v="0"/>
    <x v="0"/>
    <x v="1"/>
  </r>
  <r>
    <n v="34"/>
    <n v="201505"/>
    <n v="1234"/>
    <n v="1"/>
    <s v="124856"/>
    <s v="1"/>
    <s v="DNI_0671"/>
    <s v="Mujer"/>
    <n v="63"/>
    <d v="2015-05-13T00:00:00"/>
    <s v="Odontologia"/>
    <n v="2"/>
    <s v="K04.0"/>
    <s v="Definitivo"/>
    <x v="1"/>
    <s v="Atenciones No Medicas"/>
    <x v="0"/>
    <s v="Mujer"/>
    <x v="3"/>
    <s v="de 60 a 64 años"/>
    <x v="31"/>
    <n v="1"/>
    <x v="0"/>
    <x v="1"/>
  </r>
  <r>
    <n v="35"/>
    <n v="201505"/>
    <n v="1234"/>
    <n v="1"/>
    <s v="125545"/>
    <s v="1"/>
    <s v="DNI_0588"/>
    <s v="Hombre"/>
    <n v="68"/>
    <d v="2015-05-05T00:00:00"/>
    <s v="Medicina Interna"/>
    <n v="1"/>
    <s v="D13.9"/>
    <s v="Presuntivo"/>
    <x v="0"/>
    <s v="Atenciones Medicas"/>
    <x v="1"/>
    <s v="Hombre"/>
    <x v="2"/>
    <s v="de 65 años a más"/>
    <x v="32"/>
    <n v="0"/>
    <x v="0"/>
    <x v="1"/>
  </r>
  <r>
    <n v="36"/>
    <n v="201505"/>
    <n v="1234"/>
    <n v="1"/>
    <s v="12571A"/>
    <s v="1"/>
    <s v="DNI_1347"/>
    <s v="Hombre"/>
    <n v="72"/>
    <d v="2015-05-05T00:00:00"/>
    <s v="Cardiologia"/>
    <n v="1"/>
    <s v="K06.1"/>
    <s v="Definitivo"/>
    <x v="0"/>
    <s v="Atenciones Medicas"/>
    <x v="1"/>
    <s v="Hombre"/>
    <x v="2"/>
    <s v="de 65 años a más"/>
    <x v="33"/>
    <n v="1"/>
    <x v="0"/>
    <x v="0"/>
  </r>
  <r>
    <n v="37"/>
    <n v="201505"/>
    <n v="1234"/>
    <n v="1"/>
    <s v="125789"/>
    <s v="1"/>
    <s v="DNI_0573"/>
    <s v="Mujer"/>
    <n v="68"/>
    <d v="2015-05-01T00:00:00"/>
    <s v="Medicina Interna"/>
    <n v="1"/>
    <s v="Z39.1"/>
    <s v="Presuntivo"/>
    <x v="0"/>
    <s v="Atenciones Medicas"/>
    <x v="0"/>
    <s v="Mujer"/>
    <x v="2"/>
    <s v="de 65 años a más"/>
    <x v="34"/>
    <n v="0"/>
    <x v="0"/>
    <x v="1"/>
  </r>
  <r>
    <n v="38"/>
    <n v="201505"/>
    <n v="1234"/>
    <n v="1"/>
    <s v="125N"/>
    <s v="1"/>
    <s v="DNI_08845"/>
    <s v="Mujer"/>
    <n v="51"/>
    <d v="2015-05-09T00:00:00"/>
    <s v="Ginecologia"/>
    <n v="1"/>
    <s v="O99.2"/>
    <s v="Presuntivo"/>
    <x v="0"/>
    <s v="Atenciones Medicas"/>
    <x v="0"/>
    <s v="Mujer"/>
    <x v="1"/>
    <s v="de 50 a 54 años"/>
    <x v="35"/>
    <n v="0"/>
    <x v="0"/>
    <x v="1"/>
  </r>
  <r>
    <n v="39"/>
    <n v="201505"/>
    <n v="1234"/>
    <n v="1"/>
    <s v="125NN2"/>
    <s v="1"/>
    <s v="DNI_0607"/>
    <s v="Hombre"/>
    <n v="69"/>
    <d v="2015-05-01T00:00:00"/>
    <s v="Medicina Interna"/>
    <n v="1"/>
    <s v="K21.9"/>
    <s v="Repetido"/>
    <x v="0"/>
    <s v="Atenciones Medicas"/>
    <x v="1"/>
    <s v="Hombre"/>
    <x v="2"/>
    <s v="de 65 años a más"/>
    <x v="22"/>
    <n v="0"/>
    <x v="0"/>
    <x v="1"/>
  </r>
  <r>
    <n v="40"/>
    <n v="201505"/>
    <n v="1234"/>
    <n v="1"/>
    <s v="126215"/>
    <s v="1"/>
    <s v="DNI_0459"/>
    <s v="Mujer"/>
    <n v="83"/>
    <d v="2015-05-09T00:00:00"/>
    <s v="Medicina General"/>
    <n v="1"/>
    <s v="Q52.0"/>
    <s v="Definitivo"/>
    <x v="0"/>
    <s v="Atenciones Medicas"/>
    <x v="0"/>
    <s v="Mujer"/>
    <x v="2"/>
    <s v="de 65 años a más"/>
    <x v="36"/>
    <n v="1"/>
    <x v="0"/>
    <x v="1"/>
  </r>
  <r>
    <n v="41"/>
    <n v="201505"/>
    <n v="1234"/>
    <n v="1"/>
    <s v="12662"/>
    <s v="1"/>
    <s v="DNI_0483"/>
    <s v="Mujer"/>
    <n v="57"/>
    <d v="2015-05-10T00:00:00"/>
    <s v="Medicina General"/>
    <n v="1"/>
    <s v="Q52.5"/>
    <s v="Presuntivo"/>
    <x v="0"/>
    <s v="Atenciones Medicas"/>
    <x v="0"/>
    <s v="Mujer"/>
    <x v="0"/>
    <s v="de 55 a 59 años"/>
    <x v="37"/>
    <n v="0"/>
    <x v="0"/>
    <x v="1"/>
  </r>
  <r>
    <n v="42"/>
    <n v="201505"/>
    <n v="1234"/>
    <n v="1"/>
    <s v="1267NN"/>
    <s v="1"/>
    <s v="DNI_1345"/>
    <s v="Mujer"/>
    <n v="62"/>
    <d v="2015-05-05T00:00:00"/>
    <s v="Cardiologia"/>
    <n v="1"/>
    <s v="K10.0"/>
    <s v="Definitivo"/>
    <x v="0"/>
    <s v="Atenciones Medicas"/>
    <x v="0"/>
    <s v="Mujer"/>
    <x v="3"/>
    <s v="de 60 a 64 años"/>
    <x v="38"/>
    <n v="1"/>
    <x v="0"/>
    <x v="0"/>
  </r>
  <r>
    <n v="43"/>
    <n v="201505"/>
    <n v="1234"/>
    <n v="1"/>
    <s v="127174"/>
    <s v="1"/>
    <s v="DNI_00002"/>
    <s v="Mujer"/>
    <n v="50"/>
    <d v="2015-05-09T00:00:00"/>
    <s v="Ginecologia"/>
    <n v="1"/>
    <s v="Q50.2"/>
    <s v="Presuntivo"/>
    <x v="0"/>
    <s v="Atenciones Medicas"/>
    <x v="0"/>
    <s v="Mujer"/>
    <x v="1"/>
    <s v="de 50 a 54 años"/>
    <x v="39"/>
    <n v="0"/>
    <x v="1"/>
    <x v="1"/>
  </r>
  <r>
    <n v="44"/>
    <n v="201505"/>
    <n v="1234"/>
    <n v="1"/>
    <s v="127241"/>
    <s v="1"/>
    <s v="DNI_08803"/>
    <s v="Mujer"/>
    <n v="59"/>
    <d v="2015-05-09T00:00:00"/>
    <s v="Ginecologia"/>
    <n v="1"/>
    <s v="O99.3"/>
    <s v="Presuntivo"/>
    <x v="0"/>
    <s v="Atenciones Medicas"/>
    <x v="0"/>
    <s v="Mujer"/>
    <x v="0"/>
    <s v="de 55 a 59 años"/>
    <x v="40"/>
    <n v="0"/>
    <x v="0"/>
    <x v="1"/>
  </r>
  <r>
    <n v="45"/>
    <n v="201505"/>
    <n v="1234"/>
    <n v="1"/>
    <s v="1276A8"/>
    <s v="1"/>
    <s v="DNI_0571"/>
    <s v="Mujer"/>
    <n v="45"/>
    <d v="2015-05-10T00:00:00"/>
    <s v="Medicina Interna"/>
    <n v="1"/>
    <s v="K29.3"/>
    <s v="Presuntivo"/>
    <x v="0"/>
    <s v="Atenciones Medicas"/>
    <x v="0"/>
    <s v="Mujer"/>
    <x v="5"/>
    <s v="de 45 a 49 años"/>
    <x v="16"/>
    <n v="0"/>
    <x v="0"/>
    <x v="1"/>
  </r>
  <r>
    <n v="46"/>
    <n v="201505"/>
    <n v="1234"/>
    <n v="1"/>
    <s v="12778"/>
    <s v="1"/>
    <s v="DNI_0700"/>
    <s v="Mujer"/>
    <n v="70"/>
    <d v="2015-05-13T00:00:00"/>
    <s v="Odontologia"/>
    <n v="2"/>
    <s v="K07.6"/>
    <s v="Repetido"/>
    <x v="1"/>
    <s v="Atenciones No Medicas"/>
    <x v="0"/>
    <s v="Mujer"/>
    <x v="2"/>
    <s v="de 65 años a más"/>
    <x v="41"/>
    <n v="0"/>
    <x v="0"/>
    <x v="1"/>
  </r>
  <r>
    <n v="47"/>
    <n v="201505"/>
    <n v="1234"/>
    <n v="1"/>
    <s v="129166"/>
    <s v="1"/>
    <s v="DNI_0783"/>
    <s v="Mujer"/>
    <n v="44"/>
    <d v="2015-05-13T00:00:00"/>
    <s v="Psicologia"/>
    <n v="2"/>
    <s v="E78.0"/>
    <s v="Presuntivo"/>
    <x v="1"/>
    <s v="Atenciones No Medicas"/>
    <x v="0"/>
    <s v="Mujer"/>
    <x v="6"/>
    <s v="de 40 a 44 años"/>
    <x v="42"/>
    <n v="0"/>
    <x v="0"/>
    <x v="1"/>
  </r>
  <r>
    <n v="48"/>
    <n v="201505"/>
    <n v="1234"/>
    <n v="1"/>
    <s v="12AN9N"/>
    <s v="1"/>
    <s v="DNI_0544"/>
    <s v="Mujer"/>
    <n v="56"/>
    <d v="2015-05-05T00:00:00"/>
    <s v="Medicina Interna"/>
    <n v="1"/>
    <s v="D50.0"/>
    <s v="Repetido"/>
    <x v="0"/>
    <s v="Atenciones Medicas"/>
    <x v="0"/>
    <s v="Mujer"/>
    <x v="0"/>
    <s v="de 55 a 59 años"/>
    <x v="43"/>
    <n v="0"/>
    <x v="0"/>
    <x v="1"/>
  </r>
  <r>
    <n v="49"/>
    <n v="201505"/>
    <n v="1234"/>
    <n v="1"/>
    <s v="12N697"/>
    <s v="1"/>
    <s v="DNI_08927"/>
    <s v="Mujer"/>
    <n v="63"/>
    <d v="2015-05-10T00:00:00"/>
    <s v="Ginecologia"/>
    <n v="1"/>
    <s v="O98.0"/>
    <s v="Definitivo"/>
    <x v="0"/>
    <s v="Atenciones Medicas"/>
    <x v="0"/>
    <s v="Mujer"/>
    <x v="3"/>
    <s v="de 60 a 64 años"/>
    <x v="44"/>
    <n v="1"/>
    <x v="0"/>
    <x v="0"/>
  </r>
  <r>
    <n v="50"/>
    <n v="201505"/>
    <n v="1234"/>
    <n v="1"/>
    <s v="12N965"/>
    <s v="1"/>
    <s v="DNI_08812"/>
    <s v="Mujer"/>
    <n v="68"/>
    <d v="2015-05-01T00:00:00"/>
    <s v="Ginecologia"/>
    <n v="1"/>
    <s v="Z02.7"/>
    <s v="Definitivo"/>
    <x v="0"/>
    <s v="Atenciones Medicas"/>
    <x v="0"/>
    <s v="Mujer"/>
    <x v="2"/>
    <s v="de 65 años a más"/>
    <x v="45"/>
    <n v="1"/>
    <x v="0"/>
    <x v="0"/>
  </r>
  <r>
    <n v="51"/>
    <n v="201505"/>
    <n v="1234"/>
    <n v="1"/>
    <s v="141A24"/>
    <s v="1"/>
    <s v="DNI_00002"/>
    <s v="Mujer"/>
    <n v="50"/>
    <d v="2015-05-15T00:00:00"/>
    <s v="Ginecologia"/>
    <n v="1"/>
    <s v="O82.0"/>
    <s v="Definitivo"/>
    <x v="0"/>
    <s v="Atenciones Medicas"/>
    <x v="0"/>
    <s v="Mujer"/>
    <x v="1"/>
    <s v="de 50 a 54 años"/>
    <x v="46"/>
    <n v="1"/>
    <x v="1"/>
    <x v="0"/>
  </r>
  <r>
    <n v="52"/>
    <n v="201505"/>
    <n v="1234"/>
    <n v="1"/>
    <s v="146425"/>
    <s v="1"/>
    <s v="DNI_6917"/>
    <s v="Mujer"/>
    <n v="76"/>
    <d v="2015-05-07T00:00:00"/>
    <s v="Medicina General"/>
    <n v="1"/>
    <s v="Z11.9"/>
    <s v="Definitivo"/>
    <x v="0"/>
    <s v="Atenciones Medicas"/>
    <x v="0"/>
    <s v="Mujer"/>
    <x v="2"/>
    <s v="de 65 años a más"/>
    <x v="47"/>
    <n v="1"/>
    <x v="0"/>
    <x v="0"/>
  </r>
  <r>
    <n v="53"/>
    <n v="201505"/>
    <n v="1234"/>
    <n v="1"/>
    <s v="1486"/>
    <s v="1"/>
    <s v="DNI_0554"/>
    <s v="Hombre"/>
    <n v="57"/>
    <d v="2015-05-05T00:00:00"/>
    <s v="Medicina Interna"/>
    <n v="1"/>
    <s v="K58.0"/>
    <s v="Repetido"/>
    <x v="0"/>
    <s v="Atenciones Medicas"/>
    <x v="1"/>
    <s v="Hombre"/>
    <x v="0"/>
    <s v="de 55 a 59 años"/>
    <x v="48"/>
    <n v="0"/>
    <x v="0"/>
    <x v="1"/>
  </r>
  <r>
    <n v="54"/>
    <n v="201505"/>
    <n v="1234"/>
    <n v="1"/>
    <s v="148N61"/>
    <s v="1"/>
    <s v="DNI_1292"/>
    <s v="Mujer"/>
    <n v="74"/>
    <d v="2015-05-17T00:00:00"/>
    <s v="Cardiologia"/>
    <n v="1"/>
    <s v="I27.1"/>
    <s v="Repetido"/>
    <x v="0"/>
    <s v="Atenciones Medicas"/>
    <x v="0"/>
    <s v="Mujer"/>
    <x v="2"/>
    <s v="de 65 años a más"/>
    <x v="49"/>
    <n v="0"/>
    <x v="0"/>
    <x v="1"/>
  </r>
  <r>
    <n v="55"/>
    <n v="201505"/>
    <n v="1234"/>
    <n v="1"/>
    <s v="149488"/>
    <s v="1"/>
    <s v="DNI_6919"/>
    <s v="Hombre"/>
    <n v="49"/>
    <d v="2015-05-11T00:00:00"/>
    <s v="Medicina General"/>
    <n v="1"/>
    <s v="Z12.2"/>
    <s v="Presuntivo"/>
    <x v="0"/>
    <s v="Atenciones Medicas"/>
    <x v="1"/>
    <s v="Hombre"/>
    <x v="5"/>
    <s v="de 45 a 49 años"/>
    <x v="50"/>
    <n v="0"/>
    <x v="0"/>
    <x v="1"/>
  </r>
  <r>
    <n v="56"/>
    <n v="201505"/>
    <n v="1234"/>
    <n v="1"/>
    <s v="149664"/>
    <s v="1"/>
    <s v="DNI_0585"/>
    <s v="Hombre"/>
    <n v="77"/>
    <d v="2015-05-10T00:00:00"/>
    <s v="Medicina Interna"/>
    <n v="1"/>
    <s v="C18.2"/>
    <s v="Repetido"/>
    <x v="0"/>
    <s v="Atenciones Medicas"/>
    <x v="1"/>
    <s v="Hombre"/>
    <x v="2"/>
    <s v="de 65 años a más"/>
    <x v="51"/>
    <n v="0"/>
    <x v="0"/>
    <x v="1"/>
  </r>
  <r>
    <n v="57"/>
    <n v="201505"/>
    <n v="1234"/>
    <n v="1"/>
    <s v="14N262"/>
    <s v="1"/>
    <s v="DNI_0490"/>
    <s v="Mujer"/>
    <n v="66"/>
    <d v="2015-05-11T00:00:00"/>
    <s v="Medicina General"/>
    <n v="1"/>
    <s v="I25.3"/>
    <s v="Presuntivo"/>
    <x v="0"/>
    <s v="Atenciones Medicas"/>
    <x v="0"/>
    <s v="Mujer"/>
    <x v="2"/>
    <s v="de 65 años a más"/>
    <x v="52"/>
    <n v="0"/>
    <x v="0"/>
    <x v="1"/>
  </r>
  <r>
    <n v="58"/>
    <n v="201505"/>
    <n v="1234"/>
    <n v="1"/>
    <s v="1514NN"/>
    <s v="1"/>
    <s v="DNI_6896"/>
    <s v="Mujer"/>
    <n v="17"/>
    <d v="2015-05-11T00:00:00"/>
    <s v="Medicina General"/>
    <n v="1"/>
    <s v="F32.1"/>
    <s v="Repetido"/>
    <x v="0"/>
    <s v="Atenciones Medicas"/>
    <x v="0"/>
    <s v="Mujer"/>
    <x v="8"/>
    <s v="de 15 a 19 años"/>
    <x v="53"/>
    <n v="0"/>
    <x v="0"/>
    <x v="1"/>
  </r>
  <r>
    <n v="59"/>
    <n v="201505"/>
    <n v="1234"/>
    <n v="1"/>
    <s v="151548"/>
    <s v="1"/>
    <s v="DNI_0480"/>
    <s v="Mujer"/>
    <n v="67"/>
    <d v="2015-05-11T00:00:00"/>
    <s v="Medicina General"/>
    <n v="1"/>
    <s v="I23.2"/>
    <s v="Repetido"/>
    <x v="0"/>
    <s v="Atenciones Medicas"/>
    <x v="0"/>
    <s v="Mujer"/>
    <x v="2"/>
    <s v="de 65 años a más"/>
    <x v="54"/>
    <n v="0"/>
    <x v="0"/>
    <x v="1"/>
  </r>
  <r>
    <n v="60"/>
    <n v="201505"/>
    <n v="1234"/>
    <n v="1"/>
    <s v="151691"/>
    <s v="1"/>
    <s v="DNI_1391"/>
    <s v="Mujer"/>
    <n v="71"/>
    <d v="2015-05-20T00:00:00"/>
    <s v="Enfermeria"/>
    <n v="2"/>
    <s v="K11.2"/>
    <s v="Definitivo"/>
    <x v="1"/>
    <s v="Atenciones No Medicas"/>
    <x v="0"/>
    <s v="Mujer"/>
    <x v="2"/>
    <s v="de 65 años a más"/>
    <x v="55"/>
    <n v="1"/>
    <x v="0"/>
    <x v="0"/>
  </r>
  <r>
    <n v="61"/>
    <n v="201505"/>
    <n v="1234"/>
    <n v="1"/>
    <s v="151788"/>
    <s v="1"/>
    <s v="DNI_0728"/>
    <s v="Mujer"/>
    <n v="69"/>
    <d v="2015-05-14T00:00:00"/>
    <s v="Odontologia"/>
    <n v="2"/>
    <s v="K22.1"/>
    <s v="Definitivo"/>
    <x v="1"/>
    <s v="Atenciones No Medicas"/>
    <x v="0"/>
    <s v="Mujer"/>
    <x v="2"/>
    <s v="de 65 años a más"/>
    <x v="56"/>
    <n v="1"/>
    <x v="0"/>
    <x v="0"/>
  </r>
  <r>
    <n v="62"/>
    <n v="201505"/>
    <n v="1234"/>
    <n v="1"/>
    <s v="151AN1"/>
    <s v="1"/>
    <s v="DNI_0560"/>
    <s v="Mujer"/>
    <n v="26"/>
    <d v="2015-05-01T00:00:00"/>
    <s v="Medicina Interna"/>
    <n v="1"/>
    <s v="K29.3"/>
    <s v="Definitivo"/>
    <x v="0"/>
    <s v="Atenciones Medicas"/>
    <x v="0"/>
    <s v="Mujer"/>
    <x v="9"/>
    <s v="de 25 a 29 años"/>
    <x v="16"/>
    <n v="1"/>
    <x v="0"/>
    <x v="0"/>
  </r>
  <r>
    <n v="63"/>
    <n v="201505"/>
    <n v="1234"/>
    <n v="1"/>
    <s v="1544N2"/>
    <s v="1"/>
    <s v="DNI_08798"/>
    <s v="Mujer"/>
    <n v="67"/>
    <d v="2015-05-09T00:00:00"/>
    <s v="Ginecologia"/>
    <n v="1"/>
    <s v="O98.2"/>
    <s v="Repetido"/>
    <x v="0"/>
    <s v="Atenciones Medicas"/>
    <x v="0"/>
    <s v="Mujer"/>
    <x v="2"/>
    <s v="de 65 años a más"/>
    <x v="57"/>
    <n v="0"/>
    <x v="0"/>
    <x v="1"/>
  </r>
  <r>
    <n v="64"/>
    <n v="201505"/>
    <n v="1234"/>
    <n v="1"/>
    <s v="15515"/>
    <s v="1"/>
    <s v="DNI_08821"/>
    <s v="Mujer"/>
    <n v="57"/>
    <d v="2015-05-14T00:00:00"/>
    <s v="Ginecologia"/>
    <n v="1"/>
    <s v="K13.2"/>
    <s v="Repetido"/>
    <x v="0"/>
    <s v="Atenciones Medicas"/>
    <x v="0"/>
    <s v="Mujer"/>
    <x v="0"/>
    <s v="de 55 a 59 años"/>
    <x v="58"/>
    <n v="0"/>
    <x v="0"/>
    <x v="1"/>
  </r>
  <r>
    <n v="65"/>
    <n v="201505"/>
    <n v="1234"/>
    <n v="1"/>
    <s v="155572"/>
    <s v="1"/>
    <s v="DNI_1325"/>
    <s v="Mujer"/>
    <n v="46"/>
    <d v="2015-05-05T00:00:00"/>
    <s v="Cardiologia"/>
    <n v="1"/>
    <s v="K05.6"/>
    <s v="Presuntivo"/>
    <x v="0"/>
    <s v="Atenciones Medicas"/>
    <x v="0"/>
    <s v="Mujer"/>
    <x v="5"/>
    <s v="de 45 a 49 años"/>
    <x v="59"/>
    <n v="0"/>
    <x v="0"/>
    <x v="1"/>
  </r>
  <r>
    <n v="66"/>
    <n v="201505"/>
    <n v="1234"/>
    <n v="1"/>
    <s v="155771"/>
    <s v="1"/>
    <s v="DNI_6921"/>
    <s v="Mujer"/>
    <n v="40"/>
    <d v="2015-05-01T00:00:00"/>
    <s v="Medicina General"/>
    <n v="1"/>
    <s v="R87.5"/>
    <s v="Repetido"/>
    <x v="0"/>
    <s v="Atenciones Medicas"/>
    <x v="0"/>
    <s v="Mujer"/>
    <x v="6"/>
    <s v="de 40 a 44 años"/>
    <x v="60"/>
    <n v="0"/>
    <x v="0"/>
    <x v="1"/>
  </r>
  <r>
    <n v="67"/>
    <n v="201505"/>
    <n v="1234"/>
    <n v="1"/>
    <s v="155N29"/>
    <s v="1"/>
    <s v="DNI_0730"/>
    <s v="Mujer"/>
    <n v="57"/>
    <d v="2015-05-13T00:00:00"/>
    <s v="Odontologia"/>
    <n v="2"/>
    <s v="K05.2"/>
    <s v="Repetido"/>
    <x v="1"/>
    <s v="Atenciones No Medicas"/>
    <x v="0"/>
    <s v="Mujer"/>
    <x v="0"/>
    <s v="de 55 a 59 años"/>
    <x v="61"/>
    <n v="0"/>
    <x v="0"/>
    <x v="1"/>
  </r>
  <r>
    <n v="68"/>
    <n v="201505"/>
    <n v="1234"/>
    <n v="1"/>
    <s v="156471"/>
    <s v="1"/>
    <s v="DNI_0577"/>
    <s v="Mujer"/>
    <n v="78"/>
    <d v="2015-05-01T00:00:00"/>
    <s v="Medicina Interna"/>
    <n v="1"/>
    <s v="K74.0"/>
    <s v="Repetido"/>
    <x v="0"/>
    <s v="Atenciones Medicas"/>
    <x v="0"/>
    <s v="Mujer"/>
    <x v="2"/>
    <s v="de 65 años a más"/>
    <x v="62"/>
    <n v="0"/>
    <x v="0"/>
    <x v="1"/>
  </r>
  <r>
    <n v="69"/>
    <n v="201505"/>
    <n v="1234"/>
    <n v="1"/>
    <s v="156955"/>
    <s v="1"/>
    <s v="DNI_1408"/>
    <s v="Hombre"/>
    <n v="66"/>
    <d v="2015-05-05T00:00:00"/>
    <s v="Enfermeria"/>
    <n v="2"/>
    <s v="K13.1"/>
    <s v="Repetido"/>
    <x v="1"/>
    <s v="Atenciones No Medicas"/>
    <x v="1"/>
    <s v="Hombre"/>
    <x v="2"/>
    <s v="de 65 años a más"/>
    <x v="63"/>
    <n v="0"/>
    <x v="0"/>
    <x v="1"/>
  </r>
  <r>
    <n v="70"/>
    <n v="201505"/>
    <n v="1234"/>
    <n v="1"/>
    <s v="157441"/>
    <s v="1"/>
    <s v="DNI_0781"/>
    <s v="Mujer"/>
    <n v="44"/>
    <d v="2015-05-13T00:00:00"/>
    <s v="Psicologia"/>
    <n v="2"/>
    <s v="E78.1"/>
    <s v="Repetido"/>
    <x v="1"/>
    <s v="Atenciones No Medicas"/>
    <x v="0"/>
    <s v="Mujer"/>
    <x v="6"/>
    <s v="de 40 a 44 años"/>
    <x v="64"/>
    <n v="0"/>
    <x v="0"/>
    <x v="1"/>
  </r>
  <r>
    <n v="71"/>
    <n v="201505"/>
    <n v="1234"/>
    <n v="1"/>
    <s v="15788A"/>
    <s v="1"/>
    <s v="DNI_1344"/>
    <s v="Mujer"/>
    <n v="60"/>
    <d v="2015-05-11T00:00:00"/>
    <s v="Cardiologia"/>
    <n v="1"/>
    <s v="H02.8"/>
    <s v="Repetido"/>
    <x v="0"/>
    <s v="Atenciones Medicas"/>
    <x v="0"/>
    <s v="Mujer"/>
    <x v="3"/>
    <s v="de 60 a 64 años"/>
    <x v="65"/>
    <n v="0"/>
    <x v="0"/>
    <x v="1"/>
  </r>
  <r>
    <n v="72"/>
    <n v="201505"/>
    <n v="1234"/>
    <n v="1"/>
    <s v="157911"/>
    <s v="1"/>
    <s v="DNI_1279"/>
    <s v="Mujer"/>
    <n v="48"/>
    <d v="2015-05-05T00:00:00"/>
    <s v="Cardiologia"/>
    <n v="1"/>
    <s v="K04.8"/>
    <s v="Presuntivo"/>
    <x v="0"/>
    <s v="Atenciones Medicas"/>
    <x v="0"/>
    <s v="Mujer"/>
    <x v="5"/>
    <s v="de 45 a 49 años"/>
    <x v="66"/>
    <n v="0"/>
    <x v="0"/>
    <x v="1"/>
  </r>
  <r>
    <n v="73"/>
    <n v="201505"/>
    <n v="1234"/>
    <n v="1"/>
    <s v="157A94"/>
    <s v="1"/>
    <s v="DNI_6964"/>
    <s v="Hombre"/>
    <n v="23"/>
    <d v="2015-05-08T00:00:00"/>
    <s v="Medicina General"/>
    <n v="1"/>
    <s v="Z12.1"/>
    <s v="Presuntivo"/>
    <x v="0"/>
    <s v="Atenciones Medicas"/>
    <x v="1"/>
    <s v="Hombre"/>
    <x v="10"/>
    <s v="de 20 a 24 años"/>
    <x v="67"/>
    <n v="0"/>
    <x v="0"/>
    <x v="1"/>
  </r>
  <r>
    <n v="74"/>
    <n v="201505"/>
    <n v="1234"/>
    <n v="1"/>
    <s v="158248"/>
    <s v="1"/>
    <s v="DNI_0624"/>
    <s v="Hombre"/>
    <n v="16"/>
    <d v="2015-05-11T00:00:00"/>
    <s v="Odontologia"/>
    <n v="2"/>
    <s v="K02.0"/>
    <s v="Definitivo"/>
    <x v="1"/>
    <s v="Atenciones No Medicas"/>
    <x v="1"/>
    <s v="Hombre"/>
    <x v="8"/>
    <s v="de 15 a 19 años"/>
    <x v="68"/>
    <n v="1"/>
    <x v="0"/>
    <x v="0"/>
  </r>
  <r>
    <n v="75"/>
    <n v="201505"/>
    <n v="1234"/>
    <n v="1"/>
    <s v="158511"/>
    <s v="1"/>
    <s v="DNI_0680"/>
    <s v="Mujer"/>
    <n v="85"/>
    <d v="2015-05-14T00:00:00"/>
    <s v="Odontologia"/>
    <n v="2"/>
    <s v="K14.4"/>
    <s v="Definitivo"/>
    <x v="1"/>
    <s v="Atenciones No Medicas"/>
    <x v="0"/>
    <s v="Mujer"/>
    <x v="2"/>
    <s v="de 65 años a más"/>
    <x v="69"/>
    <n v="1"/>
    <x v="0"/>
    <x v="1"/>
  </r>
  <r>
    <n v="76"/>
    <n v="201505"/>
    <n v="1234"/>
    <n v="1"/>
    <s v="158948"/>
    <s v="1"/>
    <s v="DNI_00099"/>
    <s v="Mujer"/>
    <n v="55"/>
    <d v="2015-05-30T00:00:00"/>
    <s v="Medicina General"/>
    <n v="1"/>
    <s v="A09.0"/>
    <s v="Repetido"/>
    <x v="0"/>
    <s v="Atenciones Medicas"/>
    <x v="0"/>
    <s v="Mujer"/>
    <x v="0"/>
    <s v="de 55 a 59 años"/>
    <x v="0"/>
    <n v="0"/>
    <x v="1"/>
    <x v="1"/>
  </r>
  <r>
    <n v="77"/>
    <n v="201505"/>
    <n v="1234"/>
    <n v="1"/>
    <s v="1589A2"/>
    <s v="1"/>
    <s v="DNI_6929"/>
    <s v="Hombre"/>
    <n v="45"/>
    <d v="2015-05-07T00:00:00"/>
    <s v="Medicina General"/>
    <n v="1"/>
    <s v="Z10.8"/>
    <s v="Definitivo"/>
    <x v="0"/>
    <s v="Atenciones Medicas"/>
    <x v="1"/>
    <s v="Hombre"/>
    <x v="5"/>
    <s v="de 45 a 49 años"/>
    <x v="70"/>
    <n v="1"/>
    <x v="0"/>
    <x v="0"/>
  </r>
  <r>
    <n v="78"/>
    <n v="201505"/>
    <n v="1234"/>
    <n v="1"/>
    <s v="159766"/>
    <s v="1"/>
    <s v="DNI_1326"/>
    <s v="Hombre"/>
    <n v="80"/>
    <d v="2015-05-17T00:00:00"/>
    <s v="Cardiologia"/>
    <n v="1"/>
    <s v="I28.1"/>
    <s v="Repetido"/>
    <x v="0"/>
    <s v="Atenciones Medicas"/>
    <x v="1"/>
    <s v="Hombre"/>
    <x v="2"/>
    <s v="de 65 años a más"/>
    <x v="71"/>
    <n v="0"/>
    <x v="0"/>
    <x v="1"/>
  </r>
  <r>
    <n v="79"/>
    <n v="201505"/>
    <n v="1234"/>
    <n v="1"/>
    <s v="15A212"/>
    <s v="1"/>
    <s v="DNI_0473"/>
    <s v="Mujer"/>
    <n v="71"/>
    <d v="2015-05-08T00:00:00"/>
    <s v="Medicina General"/>
    <n v="1"/>
    <s v="Q50.0"/>
    <s v="Repetido"/>
    <x v="0"/>
    <s v="Atenciones Medicas"/>
    <x v="0"/>
    <s v="Mujer"/>
    <x v="2"/>
    <s v="de 65 años a más"/>
    <x v="72"/>
    <n v="0"/>
    <x v="0"/>
    <x v="1"/>
  </r>
  <r>
    <n v="80"/>
    <n v="201505"/>
    <n v="1234"/>
    <n v="1"/>
    <s v="15N12"/>
    <s v="1"/>
    <s v="DNI_0550"/>
    <s v="Hombre"/>
    <n v="71"/>
    <d v="2015-05-11T00:00:00"/>
    <s v="Medicina Interna"/>
    <n v="1"/>
    <s v="K44.9"/>
    <s v="Definitivo"/>
    <x v="0"/>
    <s v="Atenciones Medicas"/>
    <x v="1"/>
    <s v="Hombre"/>
    <x v="2"/>
    <s v="de 65 años a más"/>
    <x v="73"/>
    <n v="1"/>
    <x v="0"/>
    <x v="0"/>
  </r>
  <r>
    <n v="81"/>
    <n v="201505"/>
    <n v="1234"/>
    <n v="1"/>
    <s v="15N475"/>
    <s v="1"/>
    <s v="DNI_0627"/>
    <s v="Hombre"/>
    <n v="77"/>
    <d v="2015-05-01T00:00:00"/>
    <s v="Odontologia"/>
    <n v="2"/>
    <s v="K02.9"/>
    <s v="Presuntivo"/>
    <x v="1"/>
    <s v="Atenciones No Medicas"/>
    <x v="1"/>
    <s v="Hombre"/>
    <x v="2"/>
    <s v="de 65 años a más"/>
    <x v="74"/>
    <n v="0"/>
    <x v="0"/>
    <x v="1"/>
  </r>
  <r>
    <n v="82"/>
    <n v="201505"/>
    <n v="1234"/>
    <n v="1"/>
    <s v="15N929"/>
    <s v="1"/>
    <s v="DNI_0710"/>
    <s v="Mujer"/>
    <n v="61"/>
    <d v="2015-05-14T00:00:00"/>
    <s v="Odontologia"/>
    <n v="2"/>
    <s v="K22.9"/>
    <s v="Definitivo"/>
    <x v="1"/>
    <s v="Atenciones No Medicas"/>
    <x v="0"/>
    <s v="Mujer"/>
    <x v="3"/>
    <s v="de 60 a 64 años"/>
    <x v="75"/>
    <n v="1"/>
    <x v="0"/>
    <x v="0"/>
  </r>
  <r>
    <n v="83"/>
    <n v="201505"/>
    <n v="1234"/>
    <n v="1"/>
    <s v="1615N7"/>
    <s v="1"/>
    <s v="DNI_08806"/>
    <s v="Mujer"/>
    <n v="45"/>
    <d v="2015-05-10T00:00:00"/>
    <s v="Ginecologia"/>
    <n v="1"/>
    <s v="O98.5"/>
    <s v="Repetido"/>
    <x v="0"/>
    <s v="Atenciones Medicas"/>
    <x v="0"/>
    <s v="Mujer"/>
    <x v="5"/>
    <s v="de 45 a 49 años"/>
    <x v="76"/>
    <n v="0"/>
    <x v="0"/>
    <x v="1"/>
  </r>
  <r>
    <n v="84"/>
    <n v="201505"/>
    <n v="1234"/>
    <n v="1"/>
    <s v="16172"/>
    <s v="1"/>
    <s v="DNI_0611"/>
    <s v="Mujer"/>
    <n v="65"/>
    <d v="2015-05-01T00:00:00"/>
    <s v="Medicina Interna"/>
    <n v="1"/>
    <s v="Z39.2"/>
    <s v="Presuntivo"/>
    <x v="0"/>
    <s v="Atenciones Medicas"/>
    <x v="0"/>
    <s v="Mujer"/>
    <x v="2"/>
    <s v="de 65 años a más"/>
    <x v="77"/>
    <n v="0"/>
    <x v="0"/>
    <x v="1"/>
  </r>
  <r>
    <n v="85"/>
    <n v="201505"/>
    <n v="1234"/>
    <n v="1"/>
    <s v="161841"/>
    <s v="1"/>
    <s v="DNI_0408"/>
    <s v="Hombre"/>
    <n v="62"/>
    <d v="2015-05-05T00:00:00"/>
    <s v="Medicina General"/>
    <n v="1"/>
    <s v="K22.0"/>
    <s v="Repetido"/>
    <x v="0"/>
    <s v="Atenciones Medicas"/>
    <x v="1"/>
    <s v="Hombre"/>
    <x v="3"/>
    <s v="de 60 a 64 años"/>
    <x v="78"/>
    <n v="0"/>
    <x v="0"/>
    <x v="1"/>
  </r>
  <r>
    <n v="86"/>
    <n v="201505"/>
    <n v="1234"/>
    <n v="1"/>
    <s v="161995"/>
    <s v="1"/>
    <s v="DNI_6925"/>
    <s v="Hombre"/>
    <n v="39"/>
    <d v="2015-05-10T00:00:00"/>
    <s v="Medicina General"/>
    <n v="1"/>
    <s v="Q51.2"/>
    <s v="Definitivo"/>
    <x v="0"/>
    <s v="Atenciones Medicas"/>
    <x v="1"/>
    <s v="Hombre"/>
    <x v="7"/>
    <s v="de 35 a 39 años"/>
    <x v="79"/>
    <n v="1"/>
    <x v="0"/>
    <x v="0"/>
  </r>
  <r>
    <n v="87"/>
    <n v="201505"/>
    <n v="1234"/>
    <n v="1"/>
    <s v="161A74"/>
    <s v="1"/>
    <s v="DNI_6956"/>
    <s v="Hombre"/>
    <n v="63"/>
    <d v="2015-05-09T00:00:00"/>
    <s v="Medicina General"/>
    <n v="1"/>
    <s v="Q52.2"/>
    <s v="Presuntivo"/>
    <x v="0"/>
    <s v="Atenciones Medicas"/>
    <x v="1"/>
    <s v="Hombre"/>
    <x v="3"/>
    <s v="de 60 a 64 años"/>
    <x v="80"/>
    <n v="0"/>
    <x v="0"/>
    <x v="1"/>
  </r>
  <r>
    <n v="88"/>
    <n v="201505"/>
    <n v="1234"/>
    <n v="1"/>
    <s v="162187"/>
    <s v="1"/>
    <s v="DNI_0644"/>
    <s v="Mujer"/>
    <n v="51"/>
    <d v="2015-05-14T00:00:00"/>
    <s v="Odontologia"/>
    <n v="2"/>
    <s v="K22.2"/>
    <s v="Presuntivo"/>
    <x v="1"/>
    <s v="Atenciones No Medicas"/>
    <x v="0"/>
    <s v="Mujer"/>
    <x v="1"/>
    <s v="de 50 a 54 años"/>
    <x v="81"/>
    <n v="0"/>
    <x v="0"/>
    <x v="1"/>
  </r>
  <r>
    <n v="89"/>
    <n v="201505"/>
    <n v="1234"/>
    <n v="1"/>
    <s v="162677"/>
    <s v="1"/>
    <s v="DNI_08917"/>
    <s v="Mujer"/>
    <n v="77"/>
    <d v="2015-05-09T00:00:00"/>
    <s v="Ginecologia"/>
    <n v="1"/>
    <s v="O98.1"/>
    <s v="Repetido"/>
    <x v="0"/>
    <s v="Atenciones Medicas"/>
    <x v="0"/>
    <s v="Mujer"/>
    <x v="2"/>
    <s v="de 65 años a más"/>
    <x v="82"/>
    <n v="0"/>
    <x v="0"/>
    <x v="1"/>
  </r>
  <r>
    <n v="90"/>
    <n v="201505"/>
    <n v="1234"/>
    <n v="1"/>
    <s v="1642N7"/>
    <s v="1"/>
    <s v="DNI_08859"/>
    <s v="Mujer"/>
    <n v="49"/>
    <d v="2015-05-01T00:00:00"/>
    <s v="Ginecologia"/>
    <n v="1"/>
    <s v="Q96.9"/>
    <s v="Presuntivo"/>
    <x v="0"/>
    <s v="Atenciones Medicas"/>
    <x v="0"/>
    <s v="Mujer"/>
    <x v="5"/>
    <s v="de 45 a 49 años"/>
    <x v="83"/>
    <n v="0"/>
    <x v="0"/>
    <x v="1"/>
  </r>
  <r>
    <n v="91"/>
    <n v="201505"/>
    <n v="1234"/>
    <n v="1"/>
    <s v="16514"/>
    <s v="1"/>
    <s v="DNI_1366"/>
    <s v="Hombre"/>
    <n v="76"/>
    <d v="2015-05-01T00:00:00"/>
    <s v="Cardiologia"/>
    <n v="1"/>
    <s v="I15.1"/>
    <s v="Repetido"/>
    <x v="0"/>
    <s v="Atenciones Medicas"/>
    <x v="1"/>
    <s v="Hombre"/>
    <x v="2"/>
    <s v="de 65 años a más"/>
    <x v="84"/>
    <n v="0"/>
    <x v="0"/>
    <x v="1"/>
  </r>
  <r>
    <n v="92"/>
    <n v="201505"/>
    <n v="1234"/>
    <n v="1"/>
    <s v="1652N4"/>
    <s v="1"/>
    <s v="DNI_0495"/>
    <s v="Hombre"/>
    <n v="48"/>
    <d v="2015-05-10T00:00:00"/>
    <s v="Medicina General"/>
    <n v="1"/>
    <s v="F20.0"/>
    <s v="Presuntivo"/>
    <x v="0"/>
    <s v="Atenciones Medicas"/>
    <x v="1"/>
    <s v="Hombre"/>
    <x v="5"/>
    <s v="de 45 a 49 años"/>
    <x v="6"/>
    <n v="0"/>
    <x v="0"/>
    <x v="1"/>
  </r>
  <r>
    <n v="93"/>
    <n v="201505"/>
    <n v="1234"/>
    <n v="1"/>
    <s v="165488"/>
    <s v="1"/>
    <s v="DNI_6948"/>
    <s v="Hombre"/>
    <n v="45"/>
    <d v="2015-05-11T00:00:00"/>
    <s v="Medicina General"/>
    <n v="1"/>
    <s v="I24.1"/>
    <s v="Definitivo"/>
    <x v="0"/>
    <s v="Atenciones Medicas"/>
    <x v="1"/>
    <s v="Hombre"/>
    <x v="5"/>
    <s v="de 45 a 49 años"/>
    <x v="85"/>
    <n v="1"/>
    <x v="0"/>
    <x v="0"/>
  </r>
  <r>
    <n v="94"/>
    <n v="201505"/>
    <n v="1234"/>
    <n v="1"/>
    <s v="16725A"/>
    <s v="1"/>
    <s v="DNI_08840"/>
    <s v="Mujer"/>
    <n v="46"/>
    <d v="2015-05-08T00:00:00"/>
    <s v="Ginecologia"/>
    <n v="1"/>
    <s v="H05.2"/>
    <s v="Repetido"/>
    <x v="0"/>
    <s v="Atenciones Medicas"/>
    <x v="0"/>
    <s v="Mujer"/>
    <x v="5"/>
    <s v="de 45 a 49 años"/>
    <x v="86"/>
    <n v="0"/>
    <x v="0"/>
    <x v="1"/>
  </r>
  <r>
    <n v="95"/>
    <n v="201505"/>
    <n v="1234"/>
    <n v="1"/>
    <s v="167418"/>
    <s v="1"/>
    <s v="DNI_0619"/>
    <s v="Mujer"/>
    <n v="87"/>
    <d v="2015-05-01T00:00:00"/>
    <s v="Medicina Interna"/>
    <n v="1"/>
    <s v="Z39.0"/>
    <s v="Presuntivo"/>
    <x v="0"/>
    <s v="Atenciones Medicas"/>
    <x v="0"/>
    <s v="Mujer"/>
    <x v="2"/>
    <s v="de 65 años a más"/>
    <x v="87"/>
    <n v="0"/>
    <x v="0"/>
    <x v="1"/>
  </r>
  <r>
    <n v="96"/>
    <n v="201505"/>
    <n v="1234"/>
    <n v="1"/>
    <s v="167942"/>
    <s v="1"/>
    <s v="DNI_1399"/>
    <s v="Mujer"/>
    <n v="54"/>
    <d v="2015-05-11T00:00:00"/>
    <s v="Enfermeria"/>
    <n v="2"/>
    <s v="H05.5"/>
    <s v="Repetido"/>
    <x v="1"/>
    <s v="Atenciones No Medicas"/>
    <x v="0"/>
    <s v="Mujer"/>
    <x v="1"/>
    <s v="de 50 a 54 años"/>
    <x v="88"/>
    <n v="0"/>
    <x v="0"/>
    <x v="1"/>
  </r>
  <r>
    <n v="97"/>
    <n v="201505"/>
    <n v="1234"/>
    <n v="1"/>
    <s v="168244"/>
    <s v="1"/>
    <s v="DNI_0777"/>
    <s v="Mujer"/>
    <n v="76"/>
    <d v="2015-05-16T00:00:00"/>
    <s v="Psicologia"/>
    <n v="2"/>
    <s v="E83.1"/>
    <s v="Definitivo"/>
    <x v="1"/>
    <s v="Atenciones No Medicas"/>
    <x v="0"/>
    <s v="Mujer"/>
    <x v="2"/>
    <s v="de 65 años a más"/>
    <x v="89"/>
    <n v="1"/>
    <x v="0"/>
    <x v="0"/>
  </r>
  <r>
    <n v="98"/>
    <n v="201505"/>
    <n v="1234"/>
    <n v="1"/>
    <s v="169948"/>
    <s v="1"/>
    <s v="DNI_0453"/>
    <s v="Mujer"/>
    <n v="39"/>
    <d v="2015-05-01T00:00:00"/>
    <s v="Medicina General"/>
    <n v="1"/>
    <s v="S37.4"/>
    <s v="Presuntivo"/>
    <x v="0"/>
    <s v="Atenciones Medicas"/>
    <x v="0"/>
    <s v="Mujer"/>
    <x v="7"/>
    <s v="de 35 a 39 años"/>
    <x v="90"/>
    <n v="0"/>
    <x v="0"/>
    <x v="1"/>
  </r>
  <r>
    <n v="99"/>
    <n v="201505"/>
    <n v="1234"/>
    <n v="1"/>
    <s v="169964"/>
    <s v="1"/>
    <s v="DNI_1418"/>
    <s v="Mujer"/>
    <n v="54"/>
    <d v="2015-05-01T00:00:00"/>
    <s v="Enfermeria"/>
    <n v="2"/>
    <s v="Z01.1"/>
    <s v="Repetido"/>
    <x v="1"/>
    <s v="Atenciones No Medicas"/>
    <x v="0"/>
    <s v="Mujer"/>
    <x v="1"/>
    <s v="de 50 a 54 años"/>
    <x v="91"/>
    <n v="0"/>
    <x v="0"/>
    <x v="1"/>
  </r>
  <r>
    <n v="100"/>
    <n v="201505"/>
    <n v="1234"/>
    <n v="1"/>
    <s v="17259N"/>
    <s v="1"/>
    <s v="DNI_0716"/>
    <s v="Mujer"/>
    <n v="63"/>
    <d v="2015-05-11T00:00:00"/>
    <s v="Odontologia"/>
    <n v="2"/>
    <s v="K02.9"/>
    <s v="Presuntivo"/>
    <x v="1"/>
    <s v="Atenciones No Medicas"/>
    <x v="0"/>
    <s v="Mujer"/>
    <x v="3"/>
    <s v="de 60 a 64 años"/>
    <x v="74"/>
    <n v="0"/>
    <x v="0"/>
    <x v="1"/>
  </r>
  <r>
    <n v="101"/>
    <n v="201505"/>
    <n v="1234"/>
    <n v="1"/>
    <s v="174287"/>
    <s v="1"/>
    <s v="DNI_0462"/>
    <s v="Mujer"/>
    <n v="63"/>
    <d v="2015-05-06T00:00:00"/>
    <s v="Medicina General"/>
    <n v="1"/>
    <s v="Z10.1"/>
    <s v="Presuntivo"/>
    <x v="0"/>
    <s v="Atenciones Medicas"/>
    <x v="0"/>
    <s v="Mujer"/>
    <x v="3"/>
    <s v="de 60 a 64 años"/>
    <x v="92"/>
    <n v="0"/>
    <x v="0"/>
    <x v="1"/>
  </r>
  <r>
    <n v="102"/>
    <n v="201505"/>
    <n v="1234"/>
    <n v="1"/>
    <s v="174629"/>
    <s v="1"/>
    <s v="DNI_1376"/>
    <s v="Mujer"/>
    <n v="43"/>
    <d v="2015-05-11T00:00:00"/>
    <s v="Enfermeria"/>
    <n v="2"/>
    <s v="H05.3"/>
    <s v="Repetido"/>
    <x v="1"/>
    <s v="Atenciones No Medicas"/>
    <x v="0"/>
    <s v="Mujer"/>
    <x v="6"/>
    <s v="de 40 a 44 años"/>
    <x v="93"/>
    <n v="0"/>
    <x v="0"/>
    <x v="1"/>
  </r>
  <r>
    <n v="103"/>
    <n v="201505"/>
    <n v="1234"/>
    <n v="1"/>
    <s v="174725"/>
    <s v="1"/>
    <s v="DNI_1320"/>
    <s v="Hombre"/>
    <n v="15"/>
    <d v="2015-05-11T00:00:00"/>
    <s v="Cardiologia"/>
    <n v="1"/>
    <s v="H03.8"/>
    <s v="Repetido"/>
    <x v="0"/>
    <s v="Atenciones Medicas"/>
    <x v="1"/>
    <s v="Hombre"/>
    <x v="8"/>
    <s v="de 15 a 19 años"/>
    <x v="94"/>
    <n v="0"/>
    <x v="0"/>
    <x v="1"/>
  </r>
  <r>
    <n v="104"/>
    <n v="201505"/>
    <n v="1234"/>
    <n v="1"/>
    <s v="17568A"/>
    <s v="1"/>
    <s v="DNI_08794"/>
    <s v="Mujer"/>
    <n v="45"/>
    <d v="2015-05-09T00:00:00"/>
    <s v="Ginecologia"/>
    <n v="1"/>
    <s v="O98.5"/>
    <s v="Repetido"/>
    <x v="0"/>
    <s v="Atenciones Medicas"/>
    <x v="0"/>
    <s v="Mujer"/>
    <x v="5"/>
    <s v="de 45 a 49 años"/>
    <x v="76"/>
    <n v="0"/>
    <x v="0"/>
    <x v="1"/>
  </r>
  <r>
    <n v="105"/>
    <n v="201505"/>
    <n v="1234"/>
    <n v="1"/>
    <s v="176158"/>
    <s v="1"/>
    <s v="DNI_1421"/>
    <s v="Mujer"/>
    <n v="64"/>
    <d v="2015-05-01T00:00:00"/>
    <s v="Enfermeria"/>
    <n v="2"/>
    <s v="Z00.5"/>
    <s v="Repetido"/>
    <x v="1"/>
    <s v="Atenciones No Medicas"/>
    <x v="0"/>
    <s v="Mujer"/>
    <x v="3"/>
    <s v="de 60 a 64 años"/>
    <x v="95"/>
    <n v="0"/>
    <x v="0"/>
    <x v="1"/>
  </r>
  <r>
    <n v="106"/>
    <n v="201505"/>
    <n v="1234"/>
    <n v="1"/>
    <s v="17725"/>
    <s v="1"/>
    <s v="DNI_08921"/>
    <s v="Mujer"/>
    <n v="74"/>
    <d v="2015-05-06T00:00:00"/>
    <s v="Ginecologia"/>
    <n v="1"/>
    <s v="O80.1"/>
    <s v="Definitivo"/>
    <x v="0"/>
    <s v="Atenciones Medicas"/>
    <x v="0"/>
    <s v="Mujer"/>
    <x v="2"/>
    <s v="de 65 años a más"/>
    <x v="96"/>
    <n v="1"/>
    <x v="0"/>
    <x v="0"/>
  </r>
  <r>
    <n v="107"/>
    <n v="201505"/>
    <n v="1234"/>
    <n v="1"/>
    <s v="177871"/>
    <s v="1"/>
    <s v="DNI_0535"/>
    <s v="Hombre"/>
    <n v="74"/>
    <d v="2015-05-10T00:00:00"/>
    <s v="Medicina Interna"/>
    <n v="1"/>
    <s v="K74.6"/>
    <s v="Repetido"/>
    <x v="0"/>
    <s v="Atenciones Medicas"/>
    <x v="1"/>
    <s v="Hombre"/>
    <x v="2"/>
    <s v="de 65 años a más"/>
    <x v="97"/>
    <n v="0"/>
    <x v="0"/>
    <x v="1"/>
  </r>
  <r>
    <n v="108"/>
    <n v="201505"/>
    <n v="1234"/>
    <n v="1"/>
    <s v="1779A5"/>
    <s v="1"/>
    <s v="DNI_0654"/>
    <s v="Mujer"/>
    <n v="81"/>
    <d v="2015-05-11T00:00:00"/>
    <s v="Odontologia"/>
    <n v="2"/>
    <s v="K00.4"/>
    <s v="Repetido"/>
    <x v="1"/>
    <s v="Atenciones No Medicas"/>
    <x v="0"/>
    <s v="Mujer"/>
    <x v="2"/>
    <s v="de 65 años a más"/>
    <x v="98"/>
    <n v="0"/>
    <x v="0"/>
    <x v="1"/>
  </r>
  <r>
    <n v="109"/>
    <n v="201505"/>
    <n v="1234"/>
    <n v="1"/>
    <s v="17849A"/>
    <s v="1"/>
    <s v="DNI_0699"/>
    <s v="Hombre"/>
    <n v="81"/>
    <d v="2015-05-01T00:00:00"/>
    <s v="Odontologia"/>
    <n v="2"/>
    <s v="K00.4"/>
    <s v="Definitivo"/>
    <x v="1"/>
    <s v="Atenciones No Medicas"/>
    <x v="1"/>
    <s v="Hombre"/>
    <x v="2"/>
    <s v="de 65 años a más"/>
    <x v="98"/>
    <n v="1"/>
    <x v="0"/>
    <x v="1"/>
  </r>
  <r>
    <n v="110"/>
    <n v="201505"/>
    <n v="1234"/>
    <n v="1"/>
    <s v="178N99"/>
    <s v="1"/>
    <s v="DNI_6899"/>
    <s v="Mujer"/>
    <n v="50"/>
    <d v="2015-05-05T00:00:00"/>
    <s v="Medicina General"/>
    <n v="1"/>
    <s v="K13.5"/>
    <s v="Presuntivo"/>
    <x v="0"/>
    <s v="Atenciones Medicas"/>
    <x v="0"/>
    <s v="Mujer"/>
    <x v="1"/>
    <s v="de 50 a 54 años"/>
    <x v="99"/>
    <n v="0"/>
    <x v="0"/>
    <x v="1"/>
  </r>
  <r>
    <n v="111"/>
    <n v="201505"/>
    <n v="1234"/>
    <n v="1"/>
    <s v="17A54N"/>
    <s v="1"/>
    <s v="DNI_0806"/>
    <s v="Mujer"/>
    <n v="48"/>
    <d v="2015-05-16T00:00:00"/>
    <s v="Psicologia"/>
    <n v="2"/>
    <s v="E83.4"/>
    <s v="Definitivo"/>
    <x v="1"/>
    <s v="Atenciones No Medicas"/>
    <x v="0"/>
    <s v="Mujer"/>
    <x v="5"/>
    <s v="de 45 a 49 años"/>
    <x v="100"/>
    <n v="1"/>
    <x v="0"/>
    <x v="0"/>
  </r>
  <r>
    <n v="112"/>
    <n v="201505"/>
    <n v="1234"/>
    <n v="1"/>
    <s v="17N921"/>
    <s v="1"/>
    <s v="DNI_0708"/>
    <s v="Mujer"/>
    <n v="56"/>
    <d v="2015-05-01T00:00:00"/>
    <s v="Odontologia"/>
    <n v="2"/>
    <s v="K01.0"/>
    <s v="Repetido"/>
    <x v="1"/>
    <s v="Atenciones No Medicas"/>
    <x v="0"/>
    <s v="Mujer"/>
    <x v="0"/>
    <s v="de 55 a 59 años"/>
    <x v="101"/>
    <n v="0"/>
    <x v="0"/>
    <x v="1"/>
  </r>
  <r>
    <n v="113"/>
    <n v="201505"/>
    <n v="1234"/>
    <n v="1"/>
    <s v="182195"/>
    <s v="1"/>
    <s v="DNI_6947"/>
    <s v="Mujer"/>
    <n v="53"/>
    <d v="2015-05-08T00:00:00"/>
    <s v="Medicina General"/>
    <n v="1"/>
    <s v="Z11.4"/>
    <s v="Repetido"/>
    <x v="0"/>
    <s v="Atenciones Medicas"/>
    <x v="0"/>
    <s v="Mujer"/>
    <x v="1"/>
    <s v="de 50 a 54 años"/>
    <x v="102"/>
    <n v="0"/>
    <x v="0"/>
    <x v="1"/>
  </r>
  <r>
    <n v="114"/>
    <n v="201505"/>
    <n v="1234"/>
    <n v="1"/>
    <s v="1824N2"/>
    <s v="1"/>
    <s v="DNI_0461"/>
    <s v="Hombre"/>
    <n v="37"/>
    <d v="2015-05-05T00:00:00"/>
    <s v="Medicina General"/>
    <n v="1"/>
    <s v="K14.8"/>
    <s v="Presuntivo"/>
    <x v="0"/>
    <s v="Atenciones Medicas"/>
    <x v="1"/>
    <s v="Hombre"/>
    <x v="7"/>
    <s v="de 35 a 39 años"/>
    <x v="103"/>
    <n v="0"/>
    <x v="0"/>
    <x v="1"/>
  </r>
  <r>
    <n v="115"/>
    <n v="201505"/>
    <n v="1234"/>
    <n v="1"/>
    <s v="18296A"/>
    <s v="1"/>
    <s v="DNI_1353"/>
    <s v="Mujer"/>
    <n v="69"/>
    <d v="2015-05-05T00:00:00"/>
    <s v="Cardiologia"/>
    <n v="1"/>
    <s v="K10.9"/>
    <s v="Definitivo"/>
    <x v="0"/>
    <s v="Atenciones Medicas"/>
    <x v="0"/>
    <s v="Mujer"/>
    <x v="2"/>
    <s v="de 65 años a más"/>
    <x v="104"/>
    <n v="1"/>
    <x v="0"/>
    <x v="0"/>
  </r>
  <r>
    <n v="116"/>
    <n v="201505"/>
    <n v="1234"/>
    <n v="1"/>
    <s v="18418"/>
    <s v="1"/>
    <s v="DNI_1363"/>
    <s v="Hombre"/>
    <n v="78"/>
    <d v="2015-05-01T00:00:00"/>
    <s v="Cardiologia"/>
    <n v="1"/>
    <s v="I20.1"/>
    <s v="Repetido"/>
    <x v="0"/>
    <s v="Atenciones Medicas"/>
    <x v="1"/>
    <s v="Hombre"/>
    <x v="2"/>
    <s v="de 65 años a más"/>
    <x v="105"/>
    <n v="0"/>
    <x v="0"/>
    <x v="1"/>
  </r>
  <r>
    <n v="117"/>
    <n v="201505"/>
    <n v="1234"/>
    <n v="1"/>
    <s v="185NAA"/>
    <s v="1"/>
    <s v="DNI_1404"/>
    <s v="Mujer"/>
    <n v="42"/>
    <d v="2015-05-05T00:00:00"/>
    <s v="Enfermeria"/>
    <n v="2"/>
    <s v="K13.3"/>
    <s v="Repetido"/>
    <x v="1"/>
    <s v="Atenciones No Medicas"/>
    <x v="0"/>
    <s v="Mujer"/>
    <x v="6"/>
    <s v="de 40 a 44 años"/>
    <x v="106"/>
    <n v="0"/>
    <x v="0"/>
    <x v="1"/>
  </r>
  <r>
    <n v="118"/>
    <n v="201505"/>
    <n v="1234"/>
    <n v="1"/>
    <s v="186142"/>
    <s v="1"/>
    <s v="DNI_0598"/>
    <s v="Mujer"/>
    <n v="41"/>
    <d v="2015-05-01T00:00:00"/>
    <s v="Medicina Interna"/>
    <n v="1"/>
    <s v="Z35.1"/>
    <s v="Presuntivo"/>
    <x v="0"/>
    <s v="Atenciones Medicas"/>
    <x v="0"/>
    <s v="Mujer"/>
    <x v="6"/>
    <s v="de 40 a 44 años"/>
    <x v="107"/>
    <n v="0"/>
    <x v="0"/>
    <x v="1"/>
  </r>
  <r>
    <n v="119"/>
    <n v="201505"/>
    <n v="1234"/>
    <n v="1"/>
    <s v="18682A"/>
    <s v="1"/>
    <s v="DNI_1286"/>
    <s v="Mujer"/>
    <n v="53"/>
    <d v="2015-05-17T00:00:00"/>
    <s v="Cardiologia"/>
    <n v="1"/>
    <s v="I27.9"/>
    <s v="Definitivo"/>
    <x v="0"/>
    <s v="Atenciones Medicas"/>
    <x v="0"/>
    <s v="Mujer"/>
    <x v="1"/>
    <s v="de 50 a 54 años"/>
    <x v="108"/>
    <n v="1"/>
    <x v="0"/>
    <x v="0"/>
  </r>
  <r>
    <n v="120"/>
    <n v="201505"/>
    <n v="1234"/>
    <n v="1"/>
    <s v="188452"/>
    <s v="1"/>
    <s v="DNI_08854"/>
    <s v="Mujer"/>
    <n v="76"/>
    <d v="2015-05-14T00:00:00"/>
    <s v="Ginecologia"/>
    <n v="1"/>
    <s v="K13.4"/>
    <s v="Presuntivo"/>
    <x v="0"/>
    <s v="Atenciones Medicas"/>
    <x v="0"/>
    <s v="Mujer"/>
    <x v="2"/>
    <s v="de 65 años a más"/>
    <x v="109"/>
    <n v="0"/>
    <x v="0"/>
    <x v="1"/>
  </r>
  <r>
    <n v="121"/>
    <n v="201505"/>
    <n v="1234"/>
    <n v="1"/>
    <s v="189455"/>
    <s v="1"/>
    <s v="DNI_0500"/>
    <s v="Mujer"/>
    <n v="51"/>
    <d v="2015-05-10T00:00:00"/>
    <s v="Medicina General"/>
    <n v="1"/>
    <s v="F25.9"/>
    <s v="Repetido"/>
    <x v="0"/>
    <s v="Atenciones Medicas"/>
    <x v="0"/>
    <s v="Mujer"/>
    <x v="1"/>
    <s v="de 50 a 54 años"/>
    <x v="110"/>
    <n v="0"/>
    <x v="0"/>
    <x v="1"/>
  </r>
  <r>
    <n v="122"/>
    <n v="201505"/>
    <n v="1234"/>
    <n v="1"/>
    <s v="18A1A2"/>
    <s v="1"/>
    <s v="DNI_0432"/>
    <s v="Mujer"/>
    <n v="35"/>
    <d v="2015-05-01T00:00:00"/>
    <s v="Medicina General"/>
    <n v="1"/>
    <s v="T19.3"/>
    <s v="Presuntivo"/>
    <x v="0"/>
    <s v="Atenciones Medicas"/>
    <x v="0"/>
    <s v="Mujer"/>
    <x v="7"/>
    <s v="de 35 a 39 años"/>
    <x v="111"/>
    <n v="0"/>
    <x v="0"/>
    <x v="1"/>
  </r>
  <r>
    <n v="123"/>
    <n v="201505"/>
    <n v="1234"/>
    <n v="1"/>
    <s v="18A6N2"/>
    <s v="1"/>
    <s v="DNI_0602"/>
    <s v="Mujer"/>
    <n v="82"/>
    <d v="2015-05-05T00:00:00"/>
    <s v="Medicina Interna"/>
    <n v="1"/>
    <s v="K29.5"/>
    <s v="Presuntivo"/>
    <x v="0"/>
    <s v="Atenciones Medicas"/>
    <x v="0"/>
    <s v="Mujer"/>
    <x v="2"/>
    <s v="de 65 años a más"/>
    <x v="112"/>
    <n v="0"/>
    <x v="0"/>
    <x v="1"/>
  </r>
  <r>
    <n v="124"/>
    <n v="201505"/>
    <n v="1234"/>
    <n v="1"/>
    <s v="18A782"/>
    <s v="1"/>
    <s v="DNI_6914"/>
    <s v="Mujer"/>
    <n v="45"/>
    <d v="2015-05-11T00:00:00"/>
    <s v="Medicina General"/>
    <n v="1"/>
    <s v="F44.1"/>
    <s v="Repetido"/>
    <x v="0"/>
    <s v="Atenciones Medicas"/>
    <x v="0"/>
    <s v="Mujer"/>
    <x v="5"/>
    <s v="de 45 a 49 años"/>
    <x v="113"/>
    <n v="0"/>
    <x v="0"/>
    <x v="1"/>
  </r>
  <r>
    <n v="125"/>
    <n v="201505"/>
    <n v="1234"/>
    <n v="1"/>
    <s v="18AN19"/>
    <s v="1"/>
    <s v="DNI_0514"/>
    <s v="Mujer"/>
    <n v="60"/>
    <d v="2015-05-09T00:00:00"/>
    <s v="Medicina General"/>
    <n v="1"/>
    <s v="Q51.5"/>
    <s v="Repetido"/>
    <x v="0"/>
    <s v="Atenciones Medicas"/>
    <x v="0"/>
    <s v="Mujer"/>
    <x v="3"/>
    <s v="de 60 a 64 años"/>
    <x v="114"/>
    <n v="0"/>
    <x v="0"/>
    <x v="1"/>
  </r>
  <r>
    <n v="126"/>
    <n v="201505"/>
    <n v="1234"/>
    <n v="1"/>
    <s v="18N45"/>
    <s v="1"/>
    <s v="DNI_1381"/>
    <s v="Mujer"/>
    <n v="72"/>
    <d v="2015-05-05T00:00:00"/>
    <s v="Enfermeria"/>
    <n v="2"/>
    <s v="K11.5"/>
    <s v="Repetido"/>
    <x v="1"/>
    <s v="Atenciones No Medicas"/>
    <x v="0"/>
    <s v="Mujer"/>
    <x v="2"/>
    <s v="de 65 años a más"/>
    <x v="115"/>
    <n v="0"/>
    <x v="0"/>
    <x v="1"/>
  </r>
  <r>
    <n v="127"/>
    <n v="201505"/>
    <n v="1234"/>
    <n v="1"/>
    <s v="18NN19"/>
    <s v="1"/>
    <s v="DNI_08802"/>
    <s v="Mujer"/>
    <n v="66"/>
    <d v="2015-05-07T00:00:00"/>
    <s v="Ginecologia"/>
    <n v="1"/>
    <s v="Z10.3"/>
    <s v="Presuntivo"/>
    <x v="0"/>
    <s v="Atenciones Medicas"/>
    <x v="0"/>
    <s v="Mujer"/>
    <x v="2"/>
    <s v="de 65 años a más"/>
    <x v="116"/>
    <n v="0"/>
    <x v="0"/>
    <x v="1"/>
  </r>
  <r>
    <n v="128"/>
    <n v="201505"/>
    <n v="1234"/>
    <n v="1"/>
    <s v="191144"/>
    <s v="1"/>
    <s v="DNI_1410"/>
    <s v="Mujer"/>
    <n v="44"/>
    <d v="2015-05-05T00:00:00"/>
    <s v="Enfermeria"/>
    <n v="2"/>
    <s v="K11.2"/>
    <s v="Repetido"/>
    <x v="1"/>
    <s v="Atenciones No Medicas"/>
    <x v="0"/>
    <s v="Mujer"/>
    <x v="6"/>
    <s v="de 40 a 44 años"/>
    <x v="55"/>
    <n v="0"/>
    <x v="0"/>
    <x v="1"/>
  </r>
  <r>
    <n v="129"/>
    <n v="201505"/>
    <n v="1234"/>
    <n v="1"/>
    <s v="191918"/>
    <s v="1"/>
    <s v="DNI_0454"/>
    <s v="Mujer"/>
    <n v="59"/>
    <d v="2015-05-11T00:00:00"/>
    <s v="Medicina General"/>
    <n v="1"/>
    <s v="I22.9"/>
    <s v="Presuntivo"/>
    <x v="0"/>
    <s v="Atenciones Medicas"/>
    <x v="0"/>
    <s v="Mujer"/>
    <x v="0"/>
    <s v="de 55 a 59 años"/>
    <x v="117"/>
    <n v="0"/>
    <x v="0"/>
    <x v="1"/>
  </r>
  <r>
    <n v="130"/>
    <n v="201505"/>
    <n v="1234"/>
    <n v="1"/>
    <s v="192174"/>
    <s v="1"/>
    <s v="DNI_1284"/>
    <s v="Mujer"/>
    <n v="74"/>
    <d v="2015-05-01T00:00:00"/>
    <s v="Cardiologia"/>
    <n v="1"/>
    <s v="I15.0"/>
    <s v="Definitivo"/>
    <x v="0"/>
    <s v="Atenciones Medicas"/>
    <x v="0"/>
    <s v="Mujer"/>
    <x v="2"/>
    <s v="de 65 años a más"/>
    <x v="118"/>
    <n v="1"/>
    <x v="0"/>
    <x v="0"/>
  </r>
  <r>
    <n v="131"/>
    <n v="201505"/>
    <n v="1234"/>
    <n v="1"/>
    <s v="194188"/>
    <s v="1"/>
    <s v="DNI_1282"/>
    <s v="Hombre"/>
    <n v="75"/>
    <d v="2015-05-05T00:00:00"/>
    <s v="Cardiologia"/>
    <n v="1"/>
    <s v="K09.9"/>
    <s v="Repetido"/>
    <x v="0"/>
    <s v="Atenciones Medicas"/>
    <x v="1"/>
    <s v="Hombre"/>
    <x v="2"/>
    <s v="de 65 años a más"/>
    <x v="119"/>
    <n v="0"/>
    <x v="0"/>
    <x v="1"/>
  </r>
  <r>
    <n v="132"/>
    <n v="201505"/>
    <n v="1234"/>
    <n v="1"/>
    <s v="1951A2"/>
    <s v="1"/>
    <s v="DNI_08786"/>
    <s v="Mujer"/>
    <n v="42"/>
    <d v="2015-05-01T00:00:00"/>
    <s v="Ginecologia"/>
    <n v="1"/>
    <s v="Z03.2"/>
    <s v="Repetido"/>
    <x v="0"/>
    <s v="Atenciones Medicas"/>
    <x v="0"/>
    <s v="Mujer"/>
    <x v="6"/>
    <s v="de 40 a 44 años"/>
    <x v="120"/>
    <n v="0"/>
    <x v="0"/>
    <x v="1"/>
  </r>
  <r>
    <n v="133"/>
    <n v="201505"/>
    <n v="1234"/>
    <n v="1"/>
    <s v="195929"/>
    <s v="1"/>
    <s v="DNI_1384"/>
    <s v="Mujer"/>
    <n v="45"/>
    <d v="2015-05-11T00:00:00"/>
    <s v="Enfermeria"/>
    <n v="2"/>
    <s v="H04.8"/>
    <s v="Repetido"/>
    <x v="1"/>
    <s v="Atenciones No Medicas"/>
    <x v="0"/>
    <s v="Mujer"/>
    <x v="5"/>
    <s v="de 45 a 49 años"/>
    <x v="121"/>
    <n v="0"/>
    <x v="0"/>
    <x v="1"/>
  </r>
  <r>
    <n v="134"/>
    <n v="201505"/>
    <n v="1234"/>
    <n v="1"/>
    <s v="19611N"/>
    <s v="1"/>
    <s v="DNI_0701"/>
    <s v="Mujer"/>
    <n v="62"/>
    <d v="2015-05-13T00:00:00"/>
    <s v="Odontologia"/>
    <n v="2"/>
    <s v="K03.0"/>
    <s v="Definitivo"/>
    <x v="1"/>
    <s v="Atenciones No Medicas"/>
    <x v="0"/>
    <s v="Mujer"/>
    <x v="3"/>
    <s v="de 60 a 64 años"/>
    <x v="122"/>
    <n v="1"/>
    <x v="0"/>
    <x v="0"/>
  </r>
  <r>
    <n v="135"/>
    <n v="201505"/>
    <n v="1234"/>
    <n v="1"/>
    <s v="196726"/>
    <s v="1"/>
    <s v="DNI_0596"/>
    <s v="Hombre"/>
    <n v="51"/>
    <d v="2015-05-01T00:00:00"/>
    <s v="Medicina Interna"/>
    <n v="1"/>
    <s v="B18.2"/>
    <s v="Definitivo"/>
    <x v="0"/>
    <s v="Atenciones Medicas"/>
    <x v="1"/>
    <s v="Hombre"/>
    <x v="1"/>
    <s v="de 50 a 54 años"/>
    <x v="123"/>
    <n v="1"/>
    <x v="0"/>
    <x v="0"/>
  </r>
  <r>
    <n v="136"/>
    <n v="201505"/>
    <n v="1234"/>
    <n v="1"/>
    <s v="196921"/>
    <s v="1"/>
    <s v="DNI_0762"/>
    <s v="Mujer"/>
    <n v="13"/>
    <d v="2015-05-14T00:00:00"/>
    <s v="Oftalmologia"/>
    <n v="1"/>
    <s v="H10.9"/>
    <s v="Presuntivo"/>
    <x v="0"/>
    <s v="Atenciones Medicas"/>
    <x v="0"/>
    <s v="Mujer"/>
    <x v="11"/>
    <s v="de 10 a 14 años"/>
    <x v="124"/>
    <n v="0"/>
    <x v="0"/>
    <x v="1"/>
  </r>
  <r>
    <n v="137"/>
    <n v="201505"/>
    <n v="1234"/>
    <n v="1"/>
    <s v="198488"/>
    <s v="1"/>
    <s v="DNI_1358"/>
    <s v="Mujer"/>
    <n v="56"/>
    <d v="2015-05-11T00:00:00"/>
    <s v="Cardiologia"/>
    <n v="1"/>
    <s v="H04.6"/>
    <s v="Presuntivo"/>
    <x v="0"/>
    <s v="Atenciones Medicas"/>
    <x v="0"/>
    <s v="Mujer"/>
    <x v="0"/>
    <s v="de 55 a 59 años"/>
    <x v="125"/>
    <n v="0"/>
    <x v="0"/>
    <x v="1"/>
  </r>
  <r>
    <n v="138"/>
    <n v="201505"/>
    <n v="1234"/>
    <n v="1"/>
    <s v="1995A7"/>
    <s v="1"/>
    <s v="DNI_0515"/>
    <s v="Mujer"/>
    <n v="76"/>
    <d v="2015-05-05T00:00:00"/>
    <s v="Medicina General"/>
    <n v="1"/>
    <s v="F41.2"/>
    <s v="Repetido"/>
    <x v="0"/>
    <s v="Atenciones Medicas"/>
    <x v="0"/>
    <s v="Mujer"/>
    <x v="2"/>
    <s v="de 65 años a más"/>
    <x v="126"/>
    <n v="0"/>
    <x v="0"/>
    <x v="1"/>
  </r>
  <r>
    <n v="139"/>
    <n v="201505"/>
    <n v="1234"/>
    <n v="1"/>
    <s v="199A12"/>
    <s v="1"/>
    <s v="DNI_1370"/>
    <s v="Hombre"/>
    <n v="58"/>
    <d v="2015-05-01T00:00:00"/>
    <s v="Enfermeria"/>
    <n v="2"/>
    <s v="Z01.6"/>
    <s v="Repetido"/>
    <x v="1"/>
    <s v="Atenciones No Medicas"/>
    <x v="1"/>
    <s v="Hombre"/>
    <x v="0"/>
    <s v="de 55 a 59 años"/>
    <x v="127"/>
    <n v="0"/>
    <x v="0"/>
    <x v="1"/>
  </r>
  <r>
    <n v="140"/>
    <n v="201505"/>
    <n v="1234"/>
    <n v="1"/>
    <s v="19A2A2"/>
    <s v="1"/>
    <s v="DNI_08848"/>
    <s v="Mujer"/>
    <n v="47"/>
    <d v="2015-05-09T00:00:00"/>
    <s v="Ginecologia"/>
    <n v="1"/>
    <s v="Q51.2"/>
    <s v="Definitivo"/>
    <x v="0"/>
    <s v="Atenciones Medicas"/>
    <x v="0"/>
    <s v="Mujer"/>
    <x v="5"/>
    <s v="de 45 a 49 años"/>
    <x v="79"/>
    <n v="1"/>
    <x v="0"/>
    <x v="0"/>
  </r>
  <r>
    <n v="141"/>
    <n v="201505"/>
    <n v="1234"/>
    <n v="1"/>
    <s v="19A676"/>
    <s v="1"/>
    <s v="DNI_0632"/>
    <s v="Mujer"/>
    <n v="35"/>
    <d v="2015-05-14T00:00:00"/>
    <s v="Odontologia"/>
    <n v="2"/>
    <s v="K20.X"/>
    <s v="Definitivo"/>
    <x v="1"/>
    <s v="Atenciones No Medicas"/>
    <x v="0"/>
    <s v="Mujer"/>
    <x v="7"/>
    <s v="de 35 a 39 años"/>
    <x v="128"/>
    <n v="1"/>
    <x v="0"/>
    <x v="0"/>
  </r>
  <r>
    <n v="142"/>
    <n v="201505"/>
    <n v="1234"/>
    <n v="1"/>
    <s v="19A752"/>
    <s v="1"/>
    <s v="DNI_0599"/>
    <s v="Mujer"/>
    <n v="52"/>
    <d v="2015-05-10T00:00:00"/>
    <s v="Medicina Interna"/>
    <n v="1"/>
    <s v="N18.2"/>
    <s v="Definitivo"/>
    <x v="0"/>
    <s v="Atenciones Medicas"/>
    <x v="0"/>
    <s v="Mujer"/>
    <x v="1"/>
    <s v="de 50 a 54 años"/>
    <x v="129"/>
    <n v="1"/>
    <x v="0"/>
    <x v="0"/>
  </r>
  <r>
    <n v="143"/>
    <n v="201505"/>
    <n v="1234"/>
    <n v="1"/>
    <s v="19AN2"/>
    <s v="1"/>
    <s v="DNI_08829"/>
    <s v="Mujer"/>
    <n v="67"/>
    <d v="2015-05-10T00:00:00"/>
    <s v="Ginecologia"/>
    <n v="1"/>
    <s v="O98.6"/>
    <s v="Presuntivo"/>
    <x v="0"/>
    <s v="Atenciones Medicas"/>
    <x v="0"/>
    <s v="Mujer"/>
    <x v="2"/>
    <s v="de 65 años a más"/>
    <x v="130"/>
    <n v="0"/>
    <x v="0"/>
    <x v="1"/>
  </r>
  <r>
    <n v="144"/>
    <n v="201505"/>
    <n v="1234"/>
    <n v="1"/>
    <s v="19N24"/>
    <s v="1"/>
    <s v="DNI_6910"/>
    <s v="Hombre"/>
    <n v="36"/>
    <d v="2015-05-07T00:00:00"/>
    <s v="Medicina General"/>
    <n v="1"/>
    <s v="Z11.1"/>
    <s v="Repetido"/>
    <x v="0"/>
    <s v="Atenciones Medicas"/>
    <x v="1"/>
    <s v="Hombre"/>
    <x v="7"/>
    <s v="de 35 a 39 años"/>
    <x v="131"/>
    <n v="0"/>
    <x v="0"/>
    <x v="1"/>
  </r>
  <r>
    <n v="145"/>
    <n v="201505"/>
    <n v="1234"/>
    <n v="1"/>
    <s v="19N428"/>
    <s v="1"/>
    <s v="DNI_0443"/>
    <s v="Hombre"/>
    <n v="37"/>
    <d v="2015-05-01T00:00:00"/>
    <s v="Medicina General"/>
    <n v="1"/>
    <s v="Z31.1"/>
    <s v="Definitivo"/>
    <x v="0"/>
    <s v="Atenciones Medicas"/>
    <x v="1"/>
    <s v="Hombre"/>
    <x v="7"/>
    <s v="de 35 a 39 años"/>
    <x v="132"/>
    <n v="1"/>
    <x v="0"/>
    <x v="0"/>
  </r>
  <r>
    <n v="146"/>
    <n v="201505"/>
    <n v="1234"/>
    <n v="1"/>
    <s v="1A1247"/>
    <s v="1"/>
    <s v="DNI_1378"/>
    <s v="Mujer"/>
    <n v="54"/>
    <d v="2015-05-05T00:00:00"/>
    <s v="Enfermeria"/>
    <n v="2"/>
    <s v="K13.2"/>
    <s v="Repetido"/>
    <x v="1"/>
    <s v="Atenciones No Medicas"/>
    <x v="0"/>
    <s v="Mujer"/>
    <x v="1"/>
    <s v="de 50 a 54 años"/>
    <x v="58"/>
    <n v="0"/>
    <x v="0"/>
    <x v="1"/>
  </r>
  <r>
    <n v="147"/>
    <n v="201505"/>
    <n v="1234"/>
    <n v="1"/>
    <s v="1A188N"/>
    <s v="1"/>
    <s v="DNI_1369"/>
    <s v="Mujer"/>
    <n v="51"/>
    <d v="2015-05-05T00:00:00"/>
    <s v="Enfermeria"/>
    <n v="2"/>
    <s v="K11.9"/>
    <s v="Repetido"/>
    <x v="1"/>
    <s v="Atenciones No Medicas"/>
    <x v="0"/>
    <s v="Mujer"/>
    <x v="1"/>
    <s v="de 50 a 54 años"/>
    <x v="133"/>
    <n v="0"/>
    <x v="0"/>
    <x v="1"/>
  </r>
  <r>
    <n v="148"/>
    <n v="201505"/>
    <n v="1234"/>
    <n v="1"/>
    <s v="1A19A4"/>
    <s v="1"/>
    <s v="DNI_0466"/>
    <s v="Mujer"/>
    <n v="47"/>
    <d v="2015-05-05T00:00:00"/>
    <s v="Medicina General"/>
    <n v="1"/>
    <s v="K14.9"/>
    <s v="Repetido"/>
    <x v="0"/>
    <s v="Atenciones Medicas"/>
    <x v="0"/>
    <s v="Mujer"/>
    <x v="5"/>
    <s v="de 45 a 49 años"/>
    <x v="134"/>
    <n v="0"/>
    <x v="0"/>
    <x v="1"/>
  </r>
  <r>
    <n v="149"/>
    <n v="201505"/>
    <n v="1234"/>
    <n v="1"/>
    <s v="1A2269"/>
    <s v="1"/>
    <s v="DNI_0507"/>
    <s v="Mujer"/>
    <n v="54"/>
    <d v="2015-05-07T00:00:00"/>
    <s v="Medicina General"/>
    <n v="1"/>
    <s v="Z12.0"/>
    <s v="Presuntivo"/>
    <x v="0"/>
    <s v="Atenciones Medicas"/>
    <x v="0"/>
    <s v="Mujer"/>
    <x v="1"/>
    <s v="de 50 a 54 años"/>
    <x v="135"/>
    <n v="0"/>
    <x v="0"/>
    <x v="1"/>
  </r>
  <r>
    <n v="150"/>
    <n v="201505"/>
    <n v="1234"/>
    <n v="1"/>
    <s v="1A22A"/>
    <s v="1"/>
    <s v="DNI_0575"/>
    <s v="Mujer"/>
    <n v="68"/>
    <d v="2015-05-10T00:00:00"/>
    <s v="Medicina Interna"/>
    <n v="1"/>
    <s v="D13.1"/>
    <s v="Definitivo"/>
    <x v="0"/>
    <s v="Atenciones Medicas"/>
    <x v="0"/>
    <s v="Mujer"/>
    <x v="2"/>
    <s v="de 65 años a más"/>
    <x v="136"/>
    <n v="1"/>
    <x v="0"/>
    <x v="0"/>
  </r>
  <r>
    <n v="151"/>
    <n v="201505"/>
    <n v="1234"/>
    <n v="1"/>
    <s v="1A22A2"/>
    <s v="1"/>
    <s v="DNI_6963"/>
    <s v="Mujer"/>
    <n v="57"/>
    <d v="2015-05-05T00:00:00"/>
    <s v="Medicina General"/>
    <n v="1"/>
    <s v="F60.8"/>
    <s v="Definitivo"/>
    <x v="0"/>
    <s v="Atenciones Medicas"/>
    <x v="0"/>
    <s v="Mujer"/>
    <x v="0"/>
    <s v="de 55 a 59 años"/>
    <x v="137"/>
    <n v="1"/>
    <x v="0"/>
    <x v="0"/>
  </r>
  <r>
    <n v="152"/>
    <n v="201505"/>
    <n v="1234"/>
    <n v="1"/>
    <s v="1A2512"/>
    <s v="1"/>
    <s v="DNI_0778"/>
    <s v="Mujer"/>
    <n v="53"/>
    <d v="2015-05-13T00:00:00"/>
    <s v="Psicologia"/>
    <n v="2"/>
    <s v="E76.9"/>
    <s v="Definitivo"/>
    <x v="1"/>
    <s v="Atenciones No Medicas"/>
    <x v="0"/>
    <s v="Mujer"/>
    <x v="1"/>
    <s v="de 50 a 54 años"/>
    <x v="138"/>
    <n v="1"/>
    <x v="0"/>
    <x v="0"/>
  </r>
  <r>
    <n v="153"/>
    <n v="201505"/>
    <n v="1234"/>
    <n v="1"/>
    <s v="1A2865"/>
    <s v="1"/>
    <s v="DNI_1346"/>
    <s v="Hombre"/>
    <n v="68"/>
    <d v="2015-05-01T00:00:00"/>
    <s v="Cardiologia"/>
    <n v="1"/>
    <s v="I13.9"/>
    <s v="Presuntivo"/>
    <x v="0"/>
    <s v="Atenciones Medicas"/>
    <x v="1"/>
    <s v="Hombre"/>
    <x v="2"/>
    <s v="de 65 años a más"/>
    <x v="139"/>
    <n v="0"/>
    <x v="0"/>
    <x v="1"/>
  </r>
  <r>
    <n v="154"/>
    <n v="201505"/>
    <n v="1234"/>
    <n v="1"/>
    <s v="1A2NA1"/>
    <s v="1"/>
    <s v="DNI_1349"/>
    <s v="Mujer"/>
    <n v="54"/>
    <d v="2015-05-05T00:00:00"/>
    <s v="Cardiologia"/>
    <n v="1"/>
    <s v="K10.1"/>
    <s v="Repetido"/>
    <x v="0"/>
    <s v="Atenciones Medicas"/>
    <x v="0"/>
    <s v="Mujer"/>
    <x v="1"/>
    <s v="de 50 a 54 años"/>
    <x v="140"/>
    <n v="0"/>
    <x v="0"/>
    <x v="1"/>
  </r>
  <r>
    <n v="155"/>
    <n v="201505"/>
    <n v="1234"/>
    <n v="1"/>
    <s v="1A2NAN"/>
    <s v="1"/>
    <s v="DNI_08855"/>
    <s v="Mujer"/>
    <n v="53"/>
    <d v="2015-05-09T00:00:00"/>
    <s v="Ginecologia"/>
    <n v="1"/>
    <s v="O99.7"/>
    <s v="Repetido"/>
    <x v="0"/>
    <s v="Atenciones Medicas"/>
    <x v="0"/>
    <s v="Mujer"/>
    <x v="1"/>
    <s v="de 50 a 54 años"/>
    <x v="141"/>
    <n v="0"/>
    <x v="0"/>
    <x v="1"/>
  </r>
  <r>
    <n v="156"/>
    <n v="201505"/>
    <n v="1234"/>
    <n v="1"/>
    <s v="1A4176"/>
    <s v="1"/>
    <s v="DNI_1414"/>
    <s v="Mujer"/>
    <n v="59"/>
    <d v="2015-05-01T00:00:00"/>
    <s v="Enfermeria"/>
    <n v="2"/>
    <s v="Z01.5"/>
    <s v="Repetido"/>
    <x v="1"/>
    <s v="Atenciones No Medicas"/>
    <x v="0"/>
    <s v="Mujer"/>
    <x v="0"/>
    <s v="de 55 a 59 años"/>
    <x v="142"/>
    <n v="0"/>
    <x v="0"/>
    <x v="1"/>
  </r>
  <r>
    <n v="157"/>
    <n v="201505"/>
    <n v="1234"/>
    <n v="1"/>
    <s v="1A44A4"/>
    <s v="1"/>
    <s v="DNI_0521"/>
    <s v="Hombre"/>
    <n v="69"/>
    <d v="2015-05-05T00:00:00"/>
    <s v="Medicina General"/>
    <n v="1"/>
    <s v="K21.9"/>
    <s v="Repetido"/>
    <x v="0"/>
    <s v="Atenciones Medicas"/>
    <x v="1"/>
    <s v="Hombre"/>
    <x v="2"/>
    <s v="de 65 años a más"/>
    <x v="22"/>
    <n v="0"/>
    <x v="0"/>
    <x v="1"/>
  </r>
  <r>
    <n v="158"/>
    <n v="201505"/>
    <n v="1234"/>
    <n v="1"/>
    <s v="1A4549"/>
    <s v="1"/>
    <s v="DNI_0409"/>
    <s v="Mujer"/>
    <n v="86"/>
    <d v="2015-05-01T00:00:00"/>
    <s v="Medicina General"/>
    <n v="1"/>
    <s v="Q97.2"/>
    <s v="Presuntivo"/>
    <x v="0"/>
    <s v="Atenciones Medicas"/>
    <x v="0"/>
    <s v="Mujer"/>
    <x v="2"/>
    <s v="de 65 años a más"/>
    <x v="143"/>
    <n v="0"/>
    <x v="0"/>
    <x v="1"/>
  </r>
  <r>
    <n v="159"/>
    <n v="201505"/>
    <n v="1234"/>
    <n v="1"/>
    <s v="1A4A75"/>
    <s v="1"/>
    <s v="DNI_0645"/>
    <s v="Hombre"/>
    <n v="75"/>
    <d v="2015-05-13T00:00:00"/>
    <s v="Odontologia"/>
    <n v="2"/>
    <s v="K03.9"/>
    <s v="Presuntivo"/>
    <x v="1"/>
    <s v="Atenciones No Medicas"/>
    <x v="1"/>
    <s v="Hombre"/>
    <x v="2"/>
    <s v="de 65 años a más"/>
    <x v="144"/>
    <n v="0"/>
    <x v="0"/>
    <x v="1"/>
  </r>
  <r>
    <n v="160"/>
    <n v="201505"/>
    <n v="1234"/>
    <n v="1"/>
    <s v="1A4AA4"/>
    <s v="1"/>
    <s v="DNI_0688"/>
    <s v="Hombre"/>
    <n v="75"/>
    <d v="2015-05-13T00:00:00"/>
    <s v="Odontologia"/>
    <n v="2"/>
    <s v="K03.8"/>
    <s v="Definitivo"/>
    <x v="1"/>
    <s v="Atenciones No Medicas"/>
    <x v="1"/>
    <s v="Hombre"/>
    <x v="2"/>
    <s v="de 65 años a más"/>
    <x v="145"/>
    <n v="1"/>
    <x v="0"/>
    <x v="0"/>
  </r>
  <r>
    <n v="161"/>
    <n v="201505"/>
    <n v="1234"/>
    <n v="1"/>
    <s v="1A4NN6"/>
    <s v="1"/>
    <s v="DNI_0504"/>
    <s v="Mujer"/>
    <n v="53"/>
    <d v="2015-05-05T00:00:00"/>
    <s v="Medicina General"/>
    <n v="1"/>
    <s v="K21.0"/>
    <s v="Definitivo"/>
    <x v="0"/>
    <s v="Atenciones Medicas"/>
    <x v="0"/>
    <s v="Mujer"/>
    <x v="1"/>
    <s v="de 50 a 54 años"/>
    <x v="146"/>
    <n v="1"/>
    <x v="0"/>
    <x v="0"/>
  </r>
  <r>
    <n v="162"/>
    <n v="201505"/>
    <n v="1234"/>
    <n v="1"/>
    <s v="1A516A"/>
    <s v="1"/>
    <s v="DNI_6958"/>
    <s v="Mujer"/>
    <n v="55"/>
    <d v="2015-05-08T00:00:00"/>
    <s v="Medicina General"/>
    <n v="1"/>
    <s v="O99.8"/>
    <s v="Definitivo"/>
    <x v="0"/>
    <s v="Atenciones Medicas"/>
    <x v="0"/>
    <s v="Mujer"/>
    <x v="0"/>
    <s v="de 55 a 59 años"/>
    <x v="147"/>
    <n v="1"/>
    <x v="0"/>
    <x v="0"/>
  </r>
  <r>
    <n v="163"/>
    <n v="201505"/>
    <n v="1234"/>
    <n v="1"/>
    <s v="1A529N"/>
    <s v="1"/>
    <s v="DNI_0606"/>
    <s v="Mujer"/>
    <n v="59"/>
    <d v="2015-05-05T00:00:00"/>
    <s v="Medicina Interna"/>
    <n v="1"/>
    <s v="K58.0"/>
    <s v="Presuntivo"/>
    <x v="0"/>
    <s v="Atenciones Medicas"/>
    <x v="0"/>
    <s v="Mujer"/>
    <x v="0"/>
    <s v="de 55 a 59 años"/>
    <x v="48"/>
    <n v="0"/>
    <x v="0"/>
    <x v="1"/>
  </r>
  <r>
    <n v="164"/>
    <n v="201505"/>
    <n v="1234"/>
    <n v="1"/>
    <s v="1A6921"/>
    <s v="1"/>
    <s v="DNI_0498"/>
    <s v="Mujer"/>
    <n v="53"/>
    <d v="2015-05-11T00:00:00"/>
    <s v="Medicina General"/>
    <n v="1"/>
    <s v="I25.2"/>
    <s v="Repetido"/>
    <x v="0"/>
    <s v="Atenciones Medicas"/>
    <x v="0"/>
    <s v="Mujer"/>
    <x v="1"/>
    <s v="de 50 a 54 años"/>
    <x v="148"/>
    <n v="0"/>
    <x v="0"/>
    <x v="1"/>
  </r>
  <r>
    <n v="165"/>
    <n v="201505"/>
    <n v="1234"/>
    <n v="1"/>
    <s v="1A727N"/>
    <s v="1"/>
    <s v="DNI_0497"/>
    <s v="Mujer"/>
    <n v="48"/>
    <d v="2015-05-01T00:00:00"/>
    <s v="Medicina General"/>
    <n v="1"/>
    <s v="Q97.3"/>
    <s v="Repetido"/>
    <x v="0"/>
    <s v="Atenciones Medicas"/>
    <x v="0"/>
    <s v="Mujer"/>
    <x v="5"/>
    <s v="de 45 a 49 años"/>
    <x v="149"/>
    <n v="0"/>
    <x v="0"/>
    <x v="1"/>
  </r>
  <r>
    <n v="166"/>
    <n v="201505"/>
    <n v="1234"/>
    <n v="1"/>
    <s v="1A754"/>
    <s v="1"/>
    <s v="DNI_0522"/>
    <s v="Hombre"/>
    <n v="70"/>
    <d v="2015-05-08T00:00:00"/>
    <s v="Medicina General"/>
    <n v="1"/>
    <s v="Z10.3"/>
    <s v="Definitivo"/>
    <x v="0"/>
    <s v="Atenciones Medicas"/>
    <x v="1"/>
    <s v="Hombre"/>
    <x v="2"/>
    <s v="de 65 años a más"/>
    <x v="116"/>
    <n v="1"/>
    <x v="0"/>
    <x v="0"/>
  </r>
  <r>
    <n v="167"/>
    <n v="201505"/>
    <n v="1234"/>
    <n v="1"/>
    <s v="1A862N"/>
    <s v="1"/>
    <s v="DNI_6949"/>
    <s v="Mujer"/>
    <n v="62"/>
    <d v="2015-05-08T00:00:00"/>
    <s v="Medicina General"/>
    <n v="1"/>
    <s v="Q50.2"/>
    <s v="Repetido"/>
    <x v="0"/>
    <s v="Atenciones Medicas"/>
    <x v="0"/>
    <s v="Mujer"/>
    <x v="3"/>
    <s v="de 60 a 64 años"/>
    <x v="39"/>
    <n v="0"/>
    <x v="0"/>
    <x v="1"/>
  </r>
  <r>
    <n v="168"/>
    <n v="201505"/>
    <n v="1234"/>
    <n v="1"/>
    <s v="1A9441"/>
    <s v="1"/>
    <s v="DNI_0591"/>
    <s v="Mujer"/>
    <n v="69"/>
    <d v="2015-05-11T00:00:00"/>
    <s v="Medicina Interna"/>
    <n v="1"/>
    <s v="C18.0"/>
    <s v="Definitivo"/>
    <x v="0"/>
    <s v="Atenciones Medicas"/>
    <x v="0"/>
    <s v="Mujer"/>
    <x v="2"/>
    <s v="de 65 años a más"/>
    <x v="150"/>
    <n v="1"/>
    <x v="0"/>
    <x v="0"/>
  </r>
  <r>
    <n v="169"/>
    <n v="201505"/>
    <n v="1234"/>
    <n v="1"/>
    <s v="1A957A"/>
    <s v="1"/>
    <s v="DNI_0691"/>
    <s v="Mujer"/>
    <n v="82"/>
    <d v="2015-05-11T00:00:00"/>
    <s v="Odontologia"/>
    <n v="2"/>
    <s v="K00.8"/>
    <s v="Definitivo"/>
    <x v="1"/>
    <s v="Atenciones No Medicas"/>
    <x v="0"/>
    <s v="Mujer"/>
    <x v="2"/>
    <s v="de 65 años a más"/>
    <x v="151"/>
    <n v="1"/>
    <x v="0"/>
    <x v="0"/>
  </r>
  <r>
    <n v="170"/>
    <n v="201505"/>
    <n v="1234"/>
    <n v="1"/>
    <s v="1A9A74"/>
    <s v="1"/>
    <s v="DNI_0458"/>
    <s v="Mujer"/>
    <n v="74"/>
    <d v="2015-05-05T00:00:00"/>
    <s v="Medicina General"/>
    <n v="1"/>
    <s v="F33.1"/>
    <s v="Definitivo"/>
    <x v="0"/>
    <s v="Atenciones Medicas"/>
    <x v="0"/>
    <s v="Mujer"/>
    <x v="2"/>
    <s v="de 65 años a más"/>
    <x v="152"/>
    <n v="1"/>
    <x v="0"/>
    <x v="0"/>
  </r>
  <r>
    <n v="171"/>
    <n v="201505"/>
    <n v="1234"/>
    <n v="1"/>
    <s v="1AA18A"/>
    <s v="1"/>
    <s v="DNI_0545"/>
    <s v="Hombre"/>
    <n v="67"/>
    <d v="2015-05-01T00:00:00"/>
    <s v="Medicina Interna"/>
    <n v="1"/>
    <s v="Z35.6"/>
    <s v="Presuntivo"/>
    <x v="0"/>
    <s v="Atenciones Medicas"/>
    <x v="1"/>
    <s v="Hombre"/>
    <x v="2"/>
    <s v="de 65 años a más"/>
    <x v="153"/>
    <n v="0"/>
    <x v="0"/>
    <x v="1"/>
  </r>
  <r>
    <n v="172"/>
    <n v="201505"/>
    <n v="1234"/>
    <n v="1"/>
    <s v="1AA527"/>
    <s v="1"/>
    <s v="DNI_6946"/>
    <s v="Mujer"/>
    <n v="66"/>
    <d v="2015-05-01T00:00:00"/>
    <s v="Medicina General"/>
    <n v="1"/>
    <s v="Z30.5"/>
    <s v="Repetido"/>
    <x v="0"/>
    <s v="Atenciones Medicas"/>
    <x v="0"/>
    <s v="Mujer"/>
    <x v="2"/>
    <s v="de 65 años a más"/>
    <x v="154"/>
    <n v="0"/>
    <x v="0"/>
    <x v="1"/>
  </r>
  <r>
    <n v="173"/>
    <n v="201505"/>
    <n v="1234"/>
    <n v="1"/>
    <s v="1AN9N8"/>
    <s v="1"/>
    <s v="DNI_1411"/>
    <s v="Mujer"/>
    <n v="81"/>
    <d v="2015-05-05T00:00:00"/>
    <s v="Enfermeria"/>
    <n v="2"/>
    <s v="K11.6"/>
    <s v="Repetido"/>
    <x v="1"/>
    <s v="Atenciones No Medicas"/>
    <x v="0"/>
    <s v="Mujer"/>
    <x v="2"/>
    <s v="de 65 años a más"/>
    <x v="155"/>
    <n v="0"/>
    <x v="0"/>
    <x v="1"/>
  </r>
  <r>
    <n v="174"/>
    <n v="201505"/>
    <n v="1234"/>
    <n v="1"/>
    <s v="1ANN9A"/>
    <s v="1"/>
    <s v="DNI_0101"/>
    <s v="Mujer"/>
    <n v="39"/>
    <d v="2015-05-01T00:00:00"/>
    <s v="Ginecologia"/>
    <n v="1"/>
    <s v="I25.3"/>
    <s v="Presuntivo"/>
    <x v="0"/>
    <s v="Atenciones Medicas"/>
    <x v="0"/>
    <s v="Mujer"/>
    <x v="7"/>
    <s v="de 35 a 39 años"/>
    <x v="52"/>
    <n v="0"/>
    <x v="0"/>
    <x v="1"/>
  </r>
  <r>
    <n v="175"/>
    <n v="201505"/>
    <n v="1234"/>
    <n v="1"/>
    <s v="1N1A89"/>
    <s v="1"/>
    <s v="DNI_6911"/>
    <s v="Mujer"/>
    <n v="36"/>
    <d v="2015-05-07T00:00:00"/>
    <s v="Medicina General"/>
    <n v="1"/>
    <s v="Z11.4"/>
    <s v="Repetido"/>
    <x v="0"/>
    <s v="Atenciones Medicas"/>
    <x v="0"/>
    <s v="Mujer"/>
    <x v="7"/>
    <s v="de 35 a 39 años"/>
    <x v="102"/>
    <n v="0"/>
    <x v="0"/>
    <x v="1"/>
  </r>
  <r>
    <n v="176"/>
    <n v="201505"/>
    <n v="1234"/>
    <n v="1"/>
    <s v="1N49"/>
    <s v="1"/>
    <s v="DNI_08801"/>
    <s v="Mujer"/>
    <n v="64"/>
    <d v="2015-05-01T00:00:00"/>
    <s v="Ginecologia"/>
    <n v="1"/>
    <s v="Z02.3"/>
    <s v="Presuntivo"/>
    <x v="0"/>
    <s v="Atenciones Medicas"/>
    <x v="0"/>
    <s v="Mujer"/>
    <x v="3"/>
    <s v="de 60 a 64 años"/>
    <x v="156"/>
    <n v="0"/>
    <x v="0"/>
    <x v="1"/>
  </r>
  <r>
    <n v="177"/>
    <n v="201505"/>
    <n v="1234"/>
    <n v="1"/>
    <s v="1N59N7"/>
    <s v="1"/>
    <s v="DNI_0468"/>
    <s v="Mujer"/>
    <n v="63"/>
    <d v="2015-05-10T00:00:00"/>
    <s v="Medicina General"/>
    <n v="1"/>
    <s v="Q51.1"/>
    <s v="Repetido"/>
    <x v="0"/>
    <s v="Atenciones Medicas"/>
    <x v="0"/>
    <s v="Mujer"/>
    <x v="3"/>
    <s v="de 60 a 64 años"/>
    <x v="157"/>
    <n v="0"/>
    <x v="0"/>
    <x v="1"/>
  </r>
  <r>
    <n v="178"/>
    <n v="201505"/>
    <n v="1234"/>
    <n v="1"/>
    <s v="1N7425"/>
    <s v="1"/>
    <s v="DNI_0419"/>
    <s v="Mujer"/>
    <n v="28"/>
    <d v="2015-05-10T00:00:00"/>
    <s v="Medicina General"/>
    <n v="1"/>
    <s v="F41.1"/>
    <s v="Presuntivo"/>
    <x v="0"/>
    <s v="Atenciones Medicas"/>
    <x v="0"/>
    <s v="Mujer"/>
    <x v="9"/>
    <s v="de 25 a 29 años"/>
    <x v="158"/>
    <n v="0"/>
    <x v="0"/>
    <x v="1"/>
  </r>
  <r>
    <n v="179"/>
    <n v="201505"/>
    <n v="1234"/>
    <n v="1"/>
    <s v="1N8258"/>
    <s v="1"/>
    <s v="DNI_0648"/>
    <s v="Hombre"/>
    <n v="74"/>
    <d v="2015-05-13T00:00:00"/>
    <s v="Odontologia"/>
    <n v="2"/>
    <s v="K07.0"/>
    <s v="Presuntivo"/>
    <x v="1"/>
    <s v="Atenciones No Medicas"/>
    <x v="1"/>
    <s v="Hombre"/>
    <x v="2"/>
    <s v="de 65 años a más"/>
    <x v="159"/>
    <n v="0"/>
    <x v="0"/>
    <x v="1"/>
  </r>
  <r>
    <n v="180"/>
    <n v="201505"/>
    <n v="1234"/>
    <n v="1"/>
    <s v="1N86AN"/>
    <s v="1"/>
    <s v="DNI_08918"/>
    <s v="Mujer"/>
    <n v="64"/>
    <d v="2015-05-07T00:00:00"/>
    <s v="Ginecologia"/>
    <n v="1"/>
    <s v="Z11.1"/>
    <s v="Definitivo"/>
    <x v="0"/>
    <s v="Atenciones Medicas"/>
    <x v="0"/>
    <s v="Mujer"/>
    <x v="3"/>
    <s v="de 60 a 64 años"/>
    <x v="131"/>
    <n v="1"/>
    <x v="0"/>
    <x v="0"/>
  </r>
  <r>
    <n v="181"/>
    <n v="201505"/>
    <n v="1234"/>
    <n v="1"/>
    <s v="1N9267"/>
    <s v="1"/>
    <s v="DNI_1322"/>
    <s v="Mujer"/>
    <n v="61"/>
    <d v="2015-05-17T00:00:00"/>
    <s v="Cardiologia"/>
    <n v="1"/>
    <s v="I27.0"/>
    <s v="Repetido"/>
    <x v="0"/>
    <s v="Atenciones Medicas"/>
    <x v="0"/>
    <s v="Mujer"/>
    <x v="3"/>
    <s v="de 60 a 64 años"/>
    <x v="160"/>
    <n v="0"/>
    <x v="0"/>
    <x v="1"/>
  </r>
  <r>
    <n v="182"/>
    <n v="201505"/>
    <n v="1234"/>
    <n v="1"/>
    <s v="1N9N5N"/>
    <s v="1"/>
    <s v="DNI_0721"/>
    <s v="Hombre"/>
    <n v="93"/>
    <d v="2015-05-13T00:00:00"/>
    <s v="Odontologia"/>
    <n v="2"/>
    <s v="K05.0"/>
    <s v="Definitivo"/>
    <x v="1"/>
    <s v="Atenciones No Medicas"/>
    <x v="1"/>
    <s v="Hombre"/>
    <x v="2"/>
    <s v="de 65 años a más"/>
    <x v="161"/>
    <n v="1"/>
    <x v="0"/>
    <x v="0"/>
  </r>
  <r>
    <n v="183"/>
    <n v="201505"/>
    <n v="1234"/>
    <n v="1"/>
    <s v="1NN714"/>
    <s v="1"/>
    <s v="DNI_0457"/>
    <s v="Hombre"/>
    <n v="75"/>
    <d v="2015-05-10T00:00:00"/>
    <s v="Medicina General"/>
    <n v="1"/>
    <s v="Q50.4"/>
    <s v="Presuntivo"/>
    <x v="0"/>
    <s v="Atenciones Medicas"/>
    <x v="1"/>
    <s v="Hombre"/>
    <x v="2"/>
    <s v="de 65 años a más"/>
    <x v="162"/>
    <n v="0"/>
    <x v="0"/>
    <x v="1"/>
  </r>
  <r>
    <n v="184"/>
    <n v="201505"/>
    <n v="1234"/>
    <n v="1"/>
    <s v="212785"/>
    <s v="1"/>
    <s v="DNI_6923"/>
    <s v="Hombre"/>
    <n v="65"/>
    <d v="2015-05-05T00:00:00"/>
    <s v="Medicina General"/>
    <n v="1"/>
    <s v="K13.6"/>
    <s v="Definitivo"/>
    <x v="0"/>
    <s v="Atenciones Medicas"/>
    <x v="1"/>
    <s v="Hombre"/>
    <x v="2"/>
    <s v="de 65 años a más"/>
    <x v="163"/>
    <n v="1"/>
    <x v="0"/>
    <x v="0"/>
  </r>
  <r>
    <n v="185"/>
    <n v="201505"/>
    <n v="1234"/>
    <n v="1"/>
    <s v="2157AA"/>
    <s v="1"/>
    <s v="DNI_6907"/>
    <s v="Hombre"/>
    <n v="27"/>
    <d v="2015-05-01T00:00:00"/>
    <s v="Medicina General"/>
    <n v="1"/>
    <s v="S31.4"/>
    <s v="Presuntivo"/>
    <x v="0"/>
    <s v="Atenciones Medicas"/>
    <x v="1"/>
    <s v="Hombre"/>
    <x v="9"/>
    <s v="de 25 a 29 años"/>
    <x v="164"/>
    <n v="0"/>
    <x v="0"/>
    <x v="1"/>
  </r>
  <r>
    <n v="186"/>
    <n v="201505"/>
    <n v="1234"/>
    <n v="1"/>
    <s v="2161N7"/>
    <s v="1"/>
    <s v="DNI_0527"/>
    <s v="Hombre"/>
    <n v="67"/>
    <d v="2015-05-01T00:00:00"/>
    <s v="Medicina Interna"/>
    <n v="1"/>
    <s v="K29.9"/>
    <s v="Repetido"/>
    <x v="0"/>
    <s v="Atenciones Medicas"/>
    <x v="1"/>
    <s v="Hombre"/>
    <x v="2"/>
    <s v="de 65 años a más"/>
    <x v="165"/>
    <n v="0"/>
    <x v="0"/>
    <x v="1"/>
  </r>
  <r>
    <n v="187"/>
    <n v="201505"/>
    <n v="1234"/>
    <n v="1"/>
    <s v="216768"/>
    <s v="1"/>
    <s v="DNI_1283"/>
    <s v="Hombre"/>
    <n v="77"/>
    <d v="2015-05-05T00:00:00"/>
    <s v="Cardiologia"/>
    <n v="1"/>
    <s v="K05.2"/>
    <s v="Repetido"/>
    <x v="0"/>
    <s v="Atenciones Medicas"/>
    <x v="1"/>
    <s v="Hombre"/>
    <x v="2"/>
    <s v="de 65 años a más"/>
    <x v="61"/>
    <n v="0"/>
    <x v="0"/>
    <x v="1"/>
  </r>
  <r>
    <n v="188"/>
    <n v="201505"/>
    <n v="1234"/>
    <n v="1"/>
    <s v="2169N"/>
    <s v="1"/>
    <s v="DNI_08804"/>
    <s v="Mujer"/>
    <n v="57"/>
    <d v="2015-05-08T00:00:00"/>
    <s v="Ginecologia"/>
    <n v="1"/>
    <s v="H05.9"/>
    <s v="Presuntivo"/>
    <x v="0"/>
    <s v="Atenciones Medicas"/>
    <x v="0"/>
    <s v="Mujer"/>
    <x v="0"/>
    <s v="de 55 a 59 años"/>
    <x v="166"/>
    <n v="0"/>
    <x v="0"/>
    <x v="1"/>
  </r>
  <r>
    <n v="189"/>
    <n v="201505"/>
    <n v="1234"/>
    <n v="1"/>
    <s v="2174N8"/>
    <s v="1"/>
    <s v="DNI_08834"/>
    <s v="Mujer"/>
    <n v="37"/>
    <d v="2015-05-07T00:00:00"/>
    <s v="Ginecologia"/>
    <n v="1"/>
    <s v="Z11.3"/>
    <s v="Repetido"/>
    <x v="0"/>
    <s v="Atenciones Medicas"/>
    <x v="0"/>
    <s v="Mujer"/>
    <x v="7"/>
    <s v="de 35 a 39 años"/>
    <x v="167"/>
    <n v="0"/>
    <x v="0"/>
    <x v="1"/>
  </r>
  <r>
    <n v="190"/>
    <n v="201505"/>
    <n v="1234"/>
    <n v="1"/>
    <s v="2179A2"/>
    <s v="1"/>
    <s v="DNI_1385"/>
    <s v="Mujer"/>
    <n v="53"/>
    <d v="2015-05-14T00:00:00"/>
    <s v="Enfermeria"/>
    <n v="2"/>
    <s v="E79.0"/>
    <s v="Presuntivo"/>
    <x v="1"/>
    <s v="Atenciones No Medicas"/>
    <x v="0"/>
    <s v="Mujer"/>
    <x v="1"/>
    <s v="de 50 a 54 años"/>
    <x v="168"/>
    <n v="0"/>
    <x v="0"/>
    <x v="1"/>
  </r>
  <r>
    <n v="191"/>
    <n v="201505"/>
    <n v="1234"/>
    <n v="1"/>
    <s v="21822N"/>
    <s v="1"/>
    <s v="DNI_0729"/>
    <s v="Mujer"/>
    <n v="58"/>
    <d v="2015-05-14T00:00:00"/>
    <s v="Odontologia"/>
    <n v="2"/>
    <s v="K21.0"/>
    <s v="Repetido"/>
    <x v="1"/>
    <s v="Atenciones No Medicas"/>
    <x v="0"/>
    <s v="Mujer"/>
    <x v="0"/>
    <s v="de 55 a 59 años"/>
    <x v="146"/>
    <n v="0"/>
    <x v="0"/>
    <x v="1"/>
  </r>
  <r>
    <n v="192"/>
    <n v="201505"/>
    <n v="1234"/>
    <n v="1"/>
    <s v="218N94"/>
    <s v="1"/>
    <s v="DNI_0503"/>
    <s v="Mujer"/>
    <n v="51"/>
    <d v="2015-05-11T00:00:00"/>
    <s v="Medicina General"/>
    <n v="1"/>
    <s v="F33.1"/>
    <s v="Repetido"/>
    <x v="0"/>
    <s v="Atenciones Medicas"/>
    <x v="0"/>
    <s v="Mujer"/>
    <x v="1"/>
    <s v="de 50 a 54 años"/>
    <x v="152"/>
    <n v="0"/>
    <x v="0"/>
    <x v="1"/>
  </r>
  <r>
    <n v="193"/>
    <n v="201505"/>
    <n v="1234"/>
    <n v="1"/>
    <s v="21N4A6"/>
    <s v="1"/>
    <s v="DNI_0717"/>
    <s v="Mujer"/>
    <n v="44"/>
    <d v="2015-05-13T00:00:00"/>
    <s v="Odontologia"/>
    <n v="2"/>
    <s v="K05.1"/>
    <s v="Repetido"/>
    <x v="1"/>
    <s v="Atenciones No Medicas"/>
    <x v="0"/>
    <s v="Mujer"/>
    <x v="6"/>
    <s v="de 40 a 44 años"/>
    <x v="169"/>
    <n v="0"/>
    <x v="0"/>
    <x v="1"/>
  </r>
  <r>
    <n v="194"/>
    <n v="201505"/>
    <n v="1234"/>
    <n v="1"/>
    <s v="22275"/>
    <s v="1"/>
    <s v="DNI_08924"/>
    <s v="Mujer"/>
    <n v="52"/>
    <d v="2015-05-01T00:00:00"/>
    <s v="Ginecologia"/>
    <n v="1"/>
    <s v="Z03.0"/>
    <s v="Definitivo"/>
    <x v="0"/>
    <s v="Atenciones Medicas"/>
    <x v="0"/>
    <s v="Mujer"/>
    <x v="1"/>
    <s v="de 50 a 54 años"/>
    <x v="170"/>
    <n v="1"/>
    <x v="0"/>
    <x v="0"/>
  </r>
  <r>
    <n v="195"/>
    <n v="201505"/>
    <n v="1234"/>
    <n v="1"/>
    <s v="22285A"/>
    <s v="1"/>
    <s v="DNI_08811"/>
    <s v="Mujer"/>
    <n v="54"/>
    <d v="2015-05-09T00:00:00"/>
    <s v="Ginecologia"/>
    <n v="1"/>
    <s v="O92.5"/>
    <s v="Presuntivo"/>
    <x v="0"/>
    <s v="Atenciones Medicas"/>
    <x v="0"/>
    <s v="Mujer"/>
    <x v="1"/>
    <s v="de 50 a 54 años"/>
    <x v="171"/>
    <n v="0"/>
    <x v="0"/>
    <x v="1"/>
  </r>
  <r>
    <n v="196"/>
    <n v="201505"/>
    <n v="1234"/>
    <n v="1"/>
    <s v="225856"/>
    <s v="1"/>
    <s v="DNI_0401"/>
    <s v="Hombre"/>
    <n v="100"/>
    <d v="2015-05-11T00:00:00"/>
    <s v="Medicina General"/>
    <n v="1"/>
    <s v="F00.1"/>
    <s v="Repetido"/>
    <x v="0"/>
    <s v="Atenciones Medicas"/>
    <x v="1"/>
    <s v="Hombre"/>
    <x v="2"/>
    <s v="de 65 años a más"/>
    <x v="172"/>
    <n v="0"/>
    <x v="0"/>
    <x v="1"/>
  </r>
  <r>
    <n v="197"/>
    <n v="201505"/>
    <n v="1234"/>
    <n v="1"/>
    <s v="225896"/>
    <s v="1"/>
    <s v="DNI_0439"/>
    <s v="Mujer"/>
    <n v="45"/>
    <d v="2015-05-09T00:00:00"/>
    <s v="Medicina General"/>
    <n v="1"/>
    <s v="Q51.7"/>
    <s v="Repetido"/>
    <x v="0"/>
    <s v="Atenciones Medicas"/>
    <x v="0"/>
    <s v="Mujer"/>
    <x v="5"/>
    <s v="de 45 a 49 años"/>
    <x v="173"/>
    <n v="0"/>
    <x v="0"/>
    <x v="1"/>
  </r>
  <r>
    <n v="198"/>
    <n v="201505"/>
    <n v="1234"/>
    <n v="1"/>
    <s v="2258NN"/>
    <s v="1"/>
    <s v="DNI_0478"/>
    <s v="Mujer"/>
    <n v="59"/>
    <d v="2015-05-01T00:00:00"/>
    <s v="Medicina General"/>
    <n v="1"/>
    <s v="T19.2"/>
    <s v="Presuntivo"/>
    <x v="0"/>
    <s v="Atenciones Medicas"/>
    <x v="0"/>
    <s v="Mujer"/>
    <x v="0"/>
    <s v="de 55 a 59 años"/>
    <x v="174"/>
    <n v="0"/>
    <x v="0"/>
    <x v="1"/>
  </r>
  <r>
    <n v="199"/>
    <n v="201505"/>
    <n v="1234"/>
    <n v="1"/>
    <s v="226926"/>
    <s v="1"/>
    <s v="DNI_0567"/>
    <s v="Hombre"/>
    <n v="75"/>
    <d v="2015-05-10T00:00:00"/>
    <s v="Medicina Interna"/>
    <n v="1"/>
    <s v="B18.1"/>
    <s v="Repetido"/>
    <x v="0"/>
    <s v="Atenciones Medicas"/>
    <x v="1"/>
    <s v="Hombre"/>
    <x v="2"/>
    <s v="de 65 años a más"/>
    <x v="175"/>
    <n v="0"/>
    <x v="0"/>
    <x v="1"/>
  </r>
  <r>
    <n v="200"/>
    <n v="201505"/>
    <n v="1234"/>
    <n v="1"/>
    <s v="226N44"/>
    <s v="1"/>
    <s v="DNI_08923"/>
    <s v="Mujer"/>
    <n v="75"/>
    <d v="2015-05-09T00:00:00"/>
    <s v="Ginecologia"/>
    <n v="1"/>
    <s v="O98.3"/>
    <s v="Definitivo"/>
    <x v="0"/>
    <s v="Atenciones Medicas"/>
    <x v="0"/>
    <s v="Mujer"/>
    <x v="2"/>
    <s v="de 65 años a más"/>
    <x v="176"/>
    <n v="1"/>
    <x v="0"/>
    <x v="0"/>
  </r>
  <r>
    <n v="201"/>
    <n v="201505"/>
    <n v="1234"/>
    <n v="1"/>
    <s v="227494"/>
    <s v="1"/>
    <s v="DNI_0725"/>
    <s v="Mujer"/>
    <n v="82"/>
    <d v="2015-05-13T00:00:00"/>
    <s v="Odontologia"/>
    <n v="2"/>
    <s v="K03.5"/>
    <s v="Definitivo"/>
    <x v="1"/>
    <s v="Atenciones No Medicas"/>
    <x v="0"/>
    <s v="Mujer"/>
    <x v="2"/>
    <s v="de 65 años a más"/>
    <x v="177"/>
    <n v="1"/>
    <x v="0"/>
    <x v="1"/>
  </r>
  <r>
    <n v="202"/>
    <n v="201505"/>
    <n v="1234"/>
    <n v="1"/>
    <s v="227A1"/>
    <s v="1"/>
    <s v="DNI_0643"/>
    <s v="Mujer"/>
    <n v="71"/>
    <d v="2015-05-13T00:00:00"/>
    <s v="Odontologia"/>
    <n v="2"/>
    <s v="K03.2"/>
    <s v="Repetido"/>
    <x v="1"/>
    <s v="Atenciones No Medicas"/>
    <x v="0"/>
    <s v="Mujer"/>
    <x v="2"/>
    <s v="de 65 años a más"/>
    <x v="178"/>
    <n v="0"/>
    <x v="0"/>
    <x v="1"/>
  </r>
  <r>
    <n v="203"/>
    <n v="201505"/>
    <n v="1234"/>
    <n v="1"/>
    <s v="2287N6"/>
    <s v="1"/>
    <s v="DNI_0764"/>
    <s v="Hombre"/>
    <n v="11"/>
    <d v="2015-05-10T00:00:00"/>
    <s v="Oftalmologia"/>
    <n v="1"/>
    <s v="H02.4"/>
    <s v="Presuntivo"/>
    <x v="0"/>
    <s v="Atenciones Medicas"/>
    <x v="1"/>
    <s v="Hombre"/>
    <x v="11"/>
    <s v="de 10 a 14 años"/>
    <x v="179"/>
    <n v="0"/>
    <x v="0"/>
    <x v="1"/>
  </r>
  <r>
    <n v="204"/>
    <n v="201505"/>
    <n v="1234"/>
    <n v="1"/>
    <s v="228N84"/>
    <s v="1"/>
    <s v="DNI_0540"/>
    <s v="Mujer"/>
    <n v="56"/>
    <d v="2015-05-10T00:00:00"/>
    <s v="Medicina Interna"/>
    <n v="1"/>
    <s v="K29.3"/>
    <s v="Presuntivo"/>
    <x v="0"/>
    <s v="Atenciones Medicas"/>
    <x v="0"/>
    <s v="Mujer"/>
    <x v="0"/>
    <s v="de 55 a 59 años"/>
    <x v="16"/>
    <n v="0"/>
    <x v="0"/>
    <x v="1"/>
  </r>
  <r>
    <n v="205"/>
    <n v="201505"/>
    <n v="1234"/>
    <n v="1"/>
    <s v="2295N6"/>
    <s v="1"/>
    <s v="DNI_1373"/>
    <s v="Mujer"/>
    <n v="51"/>
    <d v="2015-05-11T00:00:00"/>
    <s v="Enfermeria"/>
    <n v="2"/>
    <s v="H06.0"/>
    <s v="Repetido"/>
    <x v="1"/>
    <s v="Atenciones No Medicas"/>
    <x v="0"/>
    <s v="Mujer"/>
    <x v="1"/>
    <s v="de 50 a 54 años"/>
    <x v="180"/>
    <n v="0"/>
    <x v="0"/>
    <x v="1"/>
  </r>
  <r>
    <n v="206"/>
    <n v="201505"/>
    <n v="1234"/>
    <n v="1"/>
    <s v="229A49"/>
    <s v="1"/>
    <s v="DNI_08815"/>
    <s v="Mujer"/>
    <n v="56"/>
    <d v="2015-05-14T00:00:00"/>
    <s v="Ginecologia"/>
    <n v="1"/>
    <s v="K14.2"/>
    <s v="Repetido"/>
    <x v="0"/>
    <s v="Atenciones Medicas"/>
    <x v="0"/>
    <s v="Mujer"/>
    <x v="0"/>
    <s v="de 55 a 59 años"/>
    <x v="181"/>
    <n v="0"/>
    <x v="0"/>
    <x v="1"/>
  </r>
  <r>
    <n v="207"/>
    <n v="201505"/>
    <n v="1234"/>
    <n v="1"/>
    <s v="229A79"/>
    <s v="1"/>
    <s v="DNI_0768"/>
    <s v="Hombre"/>
    <n v="73"/>
    <d v="2015-05-07T00:00:00"/>
    <s v="Oftalmologia"/>
    <n v="1"/>
    <s v="H03.0"/>
    <s v="Repetido"/>
    <x v="0"/>
    <s v="Atenciones Medicas"/>
    <x v="1"/>
    <s v="Hombre"/>
    <x v="2"/>
    <s v="de 65 años a más"/>
    <x v="182"/>
    <n v="0"/>
    <x v="0"/>
    <x v="1"/>
  </r>
  <r>
    <n v="208"/>
    <n v="201505"/>
    <n v="1234"/>
    <n v="1"/>
    <s v="22A4A6"/>
    <s v="1"/>
    <s v="DNI_0615"/>
    <s v="Hombre"/>
    <n v="73"/>
    <d v="2015-05-10T00:00:00"/>
    <s v="Medicina Interna"/>
    <n v="1"/>
    <s v="I84.2"/>
    <s v="Repetido"/>
    <x v="0"/>
    <s v="Atenciones Medicas"/>
    <x v="1"/>
    <s v="Hombre"/>
    <x v="2"/>
    <s v="de 65 años a más"/>
    <x v="183"/>
    <n v="0"/>
    <x v="0"/>
    <x v="1"/>
  </r>
  <r>
    <n v="209"/>
    <n v="201505"/>
    <n v="1234"/>
    <n v="1"/>
    <s v="22AA95"/>
    <s v="1"/>
    <s v="DNI_6902"/>
    <s v="Mujer"/>
    <n v="60"/>
    <d v="2015-05-05T00:00:00"/>
    <s v="Medicina General"/>
    <n v="1"/>
    <s v="K14.2"/>
    <s v="Presuntivo"/>
    <x v="0"/>
    <s v="Atenciones Medicas"/>
    <x v="0"/>
    <s v="Mujer"/>
    <x v="3"/>
    <s v="de 60 a 64 años"/>
    <x v="181"/>
    <n v="0"/>
    <x v="0"/>
    <x v="1"/>
  </r>
  <r>
    <n v="210"/>
    <n v="201505"/>
    <n v="1234"/>
    <n v="1"/>
    <s v="22N9N2"/>
    <s v="1"/>
    <s v="DNI_0520"/>
    <s v="Mujer"/>
    <n v="55"/>
    <d v="2015-05-11T00:00:00"/>
    <s v="Medicina General"/>
    <n v="1"/>
    <s v="F20.0"/>
    <s v="Presuntivo"/>
    <x v="0"/>
    <s v="Atenciones Medicas"/>
    <x v="0"/>
    <s v="Mujer"/>
    <x v="0"/>
    <s v="de 55 a 59 años"/>
    <x v="6"/>
    <n v="0"/>
    <x v="0"/>
    <x v="1"/>
  </r>
  <r>
    <n v="211"/>
    <n v="201505"/>
    <n v="1234"/>
    <n v="1"/>
    <s v="22NN64"/>
    <s v="1"/>
    <s v="DNI_1318"/>
    <s v="Hombre"/>
    <n v="16"/>
    <d v="2015-05-17T00:00:00"/>
    <s v="Cardiologia"/>
    <n v="1"/>
    <s v="I27.0"/>
    <s v="Repetido"/>
    <x v="0"/>
    <s v="Atenciones Medicas"/>
    <x v="1"/>
    <s v="Hombre"/>
    <x v="8"/>
    <s v="de 15 a 19 años"/>
    <x v="160"/>
    <n v="0"/>
    <x v="0"/>
    <x v="1"/>
  </r>
  <r>
    <n v="212"/>
    <n v="201505"/>
    <n v="1234"/>
    <n v="1"/>
    <s v="2424A4"/>
    <s v="1"/>
    <s v="DNI_0539"/>
    <s v="Mujer"/>
    <n v="53"/>
    <d v="2015-05-11T00:00:00"/>
    <s v="Medicina Interna"/>
    <n v="1"/>
    <s v="K76.3"/>
    <s v="Presuntivo"/>
    <x v="0"/>
    <s v="Atenciones Medicas"/>
    <x v="0"/>
    <s v="Mujer"/>
    <x v="1"/>
    <s v="de 50 a 54 años"/>
    <x v="184"/>
    <n v="0"/>
    <x v="0"/>
    <x v="1"/>
  </r>
  <r>
    <n v="213"/>
    <n v="201505"/>
    <n v="1234"/>
    <n v="1"/>
    <s v="242572"/>
    <s v="1"/>
    <s v="DNI_0455"/>
    <s v="Mujer"/>
    <n v="61"/>
    <d v="2015-05-10T00:00:00"/>
    <s v="Medicina General"/>
    <n v="1"/>
    <s v="Q51.5"/>
    <s v="Repetido"/>
    <x v="0"/>
    <s v="Atenciones Medicas"/>
    <x v="0"/>
    <s v="Mujer"/>
    <x v="3"/>
    <s v="de 60 a 64 años"/>
    <x v="114"/>
    <n v="0"/>
    <x v="0"/>
    <x v="1"/>
  </r>
  <r>
    <n v="214"/>
    <n v="201505"/>
    <n v="1234"/>
    <n v="1"/>
    <s v="242965"/>
    <s v="1"/>
    <s v="DNI_1402"/>
    <s v="Mujer"/>
    <n v="80"/>
    <d v="2015-05-14T00:00:00"/>
    <s v="Enfermeria"/>
    <n v="2"/>
    <s v="E78.9"/>
    <s v="Presuntivo"/>
    <x v="1"/>
    <s v="Atenciones No Medicas"/>
    <x v="0"/>
    <s v="Mujer"/>
    <x v="2"/>
    <s v="de 65 años a más"/>
    <x v="185"/>
    <n v="0"/>
    <x v="0"/>
    <x v="1"/>
  </r>
  <r>
    <n v="215"/>
    <n v="201505"/>
    <n v="1234"/>
    <n v="1"/>
    <s v="24411A"/>
    <s v="1"/>
    <s v="DNI_0502"/>
    <s v="Mujer"/>
    <n v="62"/>
    <d v="2015-05-10T00:00:00"/>
    <s v="Medicina General"/>
    <n v="1"/>
    <s v="Q52.2"/>
    <s v="Presuntivo"/>
    <x v="0"/>
    <s v="Atenciones Medicas"/>
    <x v="0"/>
    <s v="Mujer"/>
    <x v="3"/>
    <s v="de 60 a 64 años"/>
    <x v="80"/>
    <n v="0"/>
    <x v="0"/>
    <x v="1"/>
  </r>
  <r>
    <n v="216"/>
    <n v="201505"/>
    <n v="1234"/>
    <n v="1"/>
    <s v="245944"/>
    <s v="1"/>
    <s v="DNI_0542"/>
    <s v="Hombre"/>
    <n v="56"/>
    <d v="2015-05-01T00:00:00"/>
    <s v="Medicina Interna"/>
    <n v="1"/>
    <s v="Z35.2"/>
    <s v="Presuntivo"/>
    <x v="0"/>
    <s v="Atenciones Medicas"/>
    <x v="1"/>
    <s v="Hombre"/>
    <x v="0"/>
    <s v="de 55 a 59 años"/>
    <x v="186"/>
    <n v="0"/>
    <x v="0"/>
    <x v="1"/>
  </r>
  <r>
    <n v="217"/>
    <n v="201505"/>
    <n v="1234"/>
    <n v="1"/>
    <s v="2462A2"/>
    <s v="1"/>
    <s v="DNI_0640"/>
    <s v="Mujer"/>
    <n v="64"/>
    <d v="2015-05-14T00:00:00"/>
    <s v="Odontologia"/>
    <n v="2"/>
    <s v="K14.5"/>
    <s v="Definitivo"/>
    <x v="1"/>
    <s v="Atenciones No Medicas"/>
    <x v="0"/>
    <s v="Mujer"/>
    <x v="3"/>
    <s v="de 60 a 64 años"/>
    <x v="187"/>
    <n v="1"/>
    <x v="0"/>
    <x v="0"/>
  </r>
  <r>
    <n v="218"/>
    <n v="201505"/>
    <n v="1234"/>
    <n v="1"/>
    <s v="24821"/>
    <s v="1"/>
    <s v="DNI_1405"/>
    <s v="Mujer"/>
    <n v="46"/>
    <d v="2015-05-01T00:00:00"/>
    <s v="Enfermeria"/>
    <n v="2"/>
    <s v="Z00.8"/>
    <s v="Repetido"/>
    <x v="1"/>
    <s v="Atenciones No Medicas"/>
    <x v="0"/>
    <s v="Mujer"/>
    <x v="5"/>
    <s v="de 45 a 49 años"/>
    <x v="188"/>
    <n v="0"/>
    <x v="0"/>
    <x v="1"/>
  </r>
  <r>
    <n v="219"/>
    <n v="201505"/>
    <n v="1234"/>
    <n v="1"/>
    <s v="249785"/>
    <s v="1"/>
    <s v="DNI_0552"/>
    <s v="Mujer"/>
    <n v="64"/>
    <d v="2015-05-10T00:00:00"/>
    <s v="Medicina Interna"/>
    <n v="1"/>
    <s v="K29.3"/>
    <s v="Presuntivo"/>
    <x v="0"/>
    <s v="Atenciones Medicas"/>
    <x v="0"/>
    <s v="Mujer"/>
    <x v="3"/>
    <s v="de 60 a 64 años"/>
    <x v="16"/>
    <n v="0"/>
    <x v="0"/>
    <x v="1"/>
  </r>
  <r>
    <n v="220"/>
    <n v="201505"/>
    <n v="1234"/>
    <n v="1"/>
    <s v="249947"/>
    <s v="1"/>
    <s v="DNI_0416"/>
    <s v="Mujer"/>
    <n v="26"/>
    <d v="2015-05-01T00:00:00"/>
    <s v="Medicina General"/>
    <n v="1"/>
    <s v="R87.6"/>
    <s v="Repetido"/>
    <x v="0"/>
    <s v="Atenciones Medicas"/>
    <x v="0"/>
    <s v="Mujer"/>
    <x v="9"/>
    <s v="de 25 a 29 años"/>
    <x v="189"/>
    <n v="0"/>
    <x v="0"/>
    <x v="1"/>
  </r>
  <r>
    <n v="221"/>
    <n v="201505"/>
    <n v="1234"/>
    <n v="1"/>
    <s v="249AN2"/>
    <s v="1"/>
    <s v="DNI_08825"/>
    <s v="Mujer"/>
    <n v="39"/>
    <d v="2015-05-10T00:00:00"/>
    <s v="Ginecologia"/>
    <n v="1"/>
    <s v="O92.4"/>
    <s v="Presuntivo"/>
    <x v="0"/>
    <s v="Atenciones Medicas"/>
    <x v="0"/>
    <s v="Mujer"/>
    <x v="7"/>
    <s v="de 35 a 39 años"/>
    <x v="30"/>
    <n v="0"/>
    <x v="0"/>
    <x v="1"/>
  </r>
  <r>
    <n v="222"/>
    <n v="201505"/>
    <n v="1234"/>
    <n v="1"/>
    <s v="24A59N"/>
    <s v="1"/>
    <s v="DNI_0406"/>
    <s v="Mujer"/>
    <n v="55"/>
    <d v="2015-05-01T00:00:00"/>
    <s v="Medicina General"/>
    <n v="1"/>
    <s v="Q97.0"/>
    <s v="Presuntivo"/>
    <x v="0"/>
    <s v="Atenciones Medicas"/>
    <x v="0"/>
    <s v="Mujer"/>
    <x v="0"/>
    <s v="de 55 a 59 años"/>
    <x v="190"/>
    <n v="0"/>
    <x v="0"/>
    <x v="1"/>
  </r>
  <r>
    <n v="223"/>
    <n v="201505"/>
    <n v="1234"/>
    <n v="1"/>
    <s v="24AN77"/>
    <s v="1"/>
    <s v="DNI_08853"/>
    <s v="Mujer"/>
    <n v="59"/>
    <d v="2015-05-09T00:00:00"/>
    <s v="Ginecologia"/>
    <n v="1"/>
    <s v="Q50.0"/>
    <s v="Repetido"/>
    <x v="0"/>
    <s v="Atenciones Medicas"/>
    <x v="0"/>
    <s v="Mujer"/>
    <x v="0"/>
    <s v="de 55 a 59 años"/>
    <x v="72"/>
    <n v="0"/>
    <x v="0"/>
    <x v="1"/>
  </r>
  <r>
    <n v="224"/>
    <n v="201505"/>
    <n v="1234"/>
    <n v="1"/>
    <s v="24ANA8"/>
    <s v="1"/>
    <s v="DNI_6957"/>
    <s v="Mujer"/>
    <n v="75"/>
    <d v="2015-05-10T00:00:00"/>
    <s v="Medicina General"/>
    <n v="1"/>
    <s v="O99.3"/>
    <s v="Definitivo"/>
    <x v="0"/>
    <s v="Atenciones Medicas"/>
    <x v="0"/>
    <s v="Mujer"/>
    <x v="2"/>
    <s v="de 65 años a más"/>
    <x v="40"/>
    <n v="1"/>
    <x v="0"/>
    <x v="0"/>
  </r>
  <r>
    <n v="225"/>
    <n v="201505"/>
    <n v="1234"/>
    <n v="1"/>
    <s v="24N227"/>
    <s v="1"/>
    <s v="DNI_0412"/>
    <s v="Hombre"/>
    <n v="34"/>
    <d v="2015-05-10T00:00:00"/>
    <s v="Medicina General"/>
    <n v="1"/>
    <s v="Q51.3"/>
    <s v="Definitivo"/>
    <x v="0"/>
    <s v="Atenciones Medicas"/>
    <x v="1"/>
    <s v="Hombre"/>
    <x v="4"/>
    <s v="de 30 a 34 años"/>
    <x v="191"/>
    <n v="1"/>
    <x v="0"/>
    <x v="0"/>
  </r>
  <r>
    <n v="226"/>
    <n v="201505"/>
    <n v="1234"/>
    <n v="1"/>
    <s v="24N69N"/>
    <s v="1"/>
    <s v="DNI_0474"/>
    <s v="Mujer"/>
    <n v="81"/>
    <d v="2015-05-14T00:00:00"/>
    <s v="Medicina General"/>
    <n v="1"/>
    <s v="K14.3"/>
    <s v="Definitivo"/>
    <x v="0"/>
    <s v="Atenciones Medicas"/>
    <x v="0"/>
    <s v="Mujer"/>
    <x v="2"/>
    <s v="de 65 años a más"/>
    <x v="192"/>
    <n v="1"/>
    <x v="0"/>
    <x v="0"/>
  </r>
  <r>
    <n v="227"/>
    <n v="201505"/>
    <n v="1234"/>
    <n v="1"/>
    <s v="25211"/>
    <s v="1"/>
    <s v="DNI_0704"/>
    <s v="Hombre"/>
    <n v="79"/>
    <d v="2015-05-14T00:00:00"/>
    <s v="Odontologia"/>
    <n v="2"/>
    <s v="K22.4"/>
    <s v="Presuntivo"/>
    <x v="1"/>
    <s v="Atenciones No Medicas"/>
    <x v="1"/>
    <s v="Hombre"/>
    <x v="2"/>
    <s v="de 65 años a más"/>
    <x v="193"/>
    <n v="0"/>
    <x v="0"/>
    <x v="1"/>
  </r>
  <r>
    <n v="228"/>
    <n v="201505"/>
    <n v="1234"/>
    <n v="1"/>
    <s v="252674"/>
    <s v="1"/>
    <s v="DNI_1324"/>
    <s v="Hombre"/>
    <n v="52"/>
    <d v="2015-05-01T00:00:00"/>
    <s v="Cardiologia"/>
    <n v="1"/>
    <s v="I13.0"/>
    <s v="Presuntivo"/>
    <x v="0"/>
    <s v="Atenciones Medicas"/>
    <x v="1"/>
    <s v="Hombre"/>
    <x v="1"/>
    <s v="de 50 a 54 años"/>
    <x v="194"/>
    <n v="0"/>
    <x v="0"/>
    <x v="1"/>
  </r>
  <r>
    <n v="229"/>
    <n v="201505"/>
    <n v="1234"/>
    <n v="1"/>
    <s v="254645"/>
    <s v="1"/>
    <s v="DNI_0804"/>
    <s v="Mujer"/>
    <n v="77"/>
    <d v="2015-05-13T00:00:00"/>
    <s v="Psicologia"/>
    <n v="2"/>
    <s v="E77.1"/>
    <s v="Repetido"/>
    <x v="1"/>
    <s v="Atenciones No Medicas"/>
    <x v="0"/>
    <s v="Mujer"/>
    <x v="2"/>
    <s v="de 65 años a más"/>
    <x v="195"/>
    <n v="0"/>
    <x v="0"/>
    <x v="1"/>
  </r>
  <r>
    <n v="230"/>
    <n v="201505"/>
    <n v="1234"/>
    <n v="1"/>
    <s v="256A17"/>
    <s v="1"/>
    <s v="DNI_0722"/>
    <s v="Mujer"/>
    <n v="60"/>
    <d v="2015-05-11T00:00:00"/>
    <s v="Odontologia"/>
    <n v="2"/>
    <s v="K00.5"/>
    <s v="Presuntivo"/>
    <x v="1"/>
    <s v="Atenciones No Medicas"/>
    <x v="0"/>
    <s v="Mujer"/>
    <x v="3"/>
    <s v="de 60 a 64 años"/>
    <x v="196"/>
    <n v="0"/>
    <x v="0"/>
    <x v="1"/>
  </r>
  <r>
    <n v="231"/>
    <n v="201505"/>
    <n v="1234"/>
    <n v="1"/>
    <s v="25752N"/>
    <s v="1"/>
    <s v="DNI_0618"/>
    <s v="Hombre"/>
    <n v="71"/>
    <d v="2015-05-01T00:00:00"/>
    <s v="Medicina Interna"/>
    <n v="1"/>
    <s v="Z35.9"/>
    <s v="Definitivo"/>
    <x v="0"/>
    <s v="Atenciones Medicas"/>
    <x v="1"/>
    <s v="Hombre"/>
    <x v="2"/>
    <s v="de 65 años a más"/>
    <x v="197"/>
    <n v="1"/>
    <x v="0"/>
    <x v="0"/>
  </r>
  <r>
    <n v="232"/>
    <n v="201505"/>
    <n v="1234"/>
    <n v="1"/>
    <s v="258167"/>
    <s v="1"/>
    <s v="DNI_08792"/>
    <s v="Mujer"/>
    <n v="49"/>
    <d v="2015-05-01T00:00:00"/>
    <s v="Ginecologia"/>
    <n v="1"/>
    <s v="Z02.8"/>
    <s v="Repetido"/>
    <x v="0"/>
    <s v="Atenciones Medicas"/>
    <x v="0"/>
    <s v="Mujer"/>
    <x v="5"/>
    <s v="de 45 a 49 años"/>
    <x v="198"/>
    <n v="0"/>
    <x v="0"/>
    <x v="1"/>
  </r>
  <r>
    <n v="233"/>
    <n v="201505"/>
    <n v="1234"/>
    <n v="1"/>
    <s v="2582N7"/>
    <s v="1"/>
    <s v="DNI_08808"/>
    <s v="Mujer"/>
    <n v="59"/>
    <d v="2015-05-10T00:00:00"/>
    <s v="Ginecologia"/>
    <n v="1"/>
    <s v="O98.1"/>
    <s v="Repetido"/>
    <x v="0"/>
    <s v="Atenciones Medicas"/>
    <x v="0"/>
    <s v="Mujer"/>
    <x v="0"/>
    <s v="de 55 a 59 años"/>
    <x v="82"/>
    <n v="0"/>
    <x v="0"/>
    <x v="1"/>
  </r>
  <r>
    <n v="234"/>
    <n v="201505"/>
    <n v="1234"/>
    <n v="1"/>
    <s v="25N854"/>
    <s v="1"/>
    <s v="DNI_08835"/>
    <s v="Mujer"/>
    <n v="37"/>
    <d v="2015-05-09T00:00:00"/>
    <s v="Ginecologia"/>
    <n v="1"/>
    <s v="O98.8"/>
    <s v="Presuntivo"/>
    <x v="0"/>
    <s v="Atenciones Medicas"/>
    <x v="0"/>
    <s v="Mujer"/>
    <x v="7"/>
    <s v="de 35 a 39 años"/>
    <x v="199"/>
    <n v="0"/>
    <x v="0"/>
    <x v="1"/>
  </r>
  <r>
    <n v="235"/>
    <n v="201505"/>
    <n v="1234"/>
    <n v="1"/>
    <s v="2644A5"/>
    <s v="1"/>
    <s v="DNI_6968"/>
    <s v="Mujer"/>
    <n v="17"/>
    <d v="2015-05-05T00:00:00"/>
    <s v="Medicina General"/>
    <n v="1"/>
    <s v="F60.3"/>
    <s v="Presuntivo"/>
    <x v="0"/>
    <s v="Atenciones Medicas"/>
    <x v="0"/>
    <s v="Mujer"/>
    <x v="8"/>
    <s v="de 15 a 19 años"/>
    <x v="200"/>
    <n v="0"/>
    <x v="0"/>
    <x v="1"/>
  </r>
  <r>
    <n v="236"/>
    <n v="201505"/>
    <n v="1234"/>
    <n v="1"/>
    <s v="266744"/>
    <s v="1"/>
    <s v="DNI_0501"/>
    <s v="Mujer"/>
    <n v="45"/>
    <d v="2015-05-10T00:00:00"/>
    <s v="Medicina General"/>
    <n v="1"/>
    <s v="F33.8"/>
    <s v="Presuntivo"/>
    <x v="0"/>
    <s v="Atenciones Medicas"/>
    <x v="0"/>
    <s v="Mujer"/>
    <x v="5"/>
    <s v="de 45 a 49 años"/>
    <x v="201"/>
    <n v="0"/>
    <x v="0"/>
    <x v="1"/>
  </r>
  <r>
    <n v="237"/>
    <n v="201505"/>
    <n v="1234"/>
    <n v="1"/>
    <s v="26718"/>
    <s v="1"/>
    <s v="DNI_0511"/>
    <s v="Mujer"/>
    <n v="55"/>
    <d v="2015-05-05T00:00:00"/>
    <s v="Medicina General"/>
    <n v="1"/>
    <s v="F41.2"/>
    <s v="Presuntivo"/>
    <x v="0"/>
    <s v="Atenciones Medicas"/>
    <x v="0"/>
    <s v="Mujer"/>
    <x v="0"/>
    <s v="de 55 a 59 años"/>
    <x v="126"/>
    <n v="0"/>
    <x v="0"/>
    <x v="1"/>
  </r>
  <r>
    <n v="238"/>
    <n v="201505"/>
    <n v="1234"/>
    <n v="1"/>
    <s v="267629"/>
    <s v="1"/>
    <s v="DNI_1368"/>
    <s v="Mujer"/>
    <n v="83"/>
    <d v="2015-05-11T00:00:00"/>
    <s v="Enfermeria"/>
    <n v="2"/>
    <s v="H05.4"/>
    <s v="Repetido"/>
    <x v="1"/>
    <s v="Atenciones No Medicas"/>
    <x v="0"/>
    <s v="Mujer"/>
    <x v="2"/>
    <s v="de 65 años a más"/>
    <x v="202"/>
    <n v="0"/>
    <x v="0"/>
    <x v="1"/>
  </r>
  <r>
    <n v="239"/>
    <n v="201505"/>
    <n v="1234"/>
    <n v="1"/>
    <s v="26878"/>
    <s v="1"/>
    <s v="DNI_0786"/>
    <s v="Hombre"/>
    <n v="23"/>
    <d v="2015-05-16T00:00:00"/>
    <s v="Psicologia"/>
    <n v="2"/>
    <s v="E83.8"/>
    <s v="Repetido"/>
    <x v="1"/>
    <s v="Atenciones No Medicas"/>
    <x v="1"/>
    <s v="Hombre"/>
    <x v="10"/>
    <s v="de 20 a 24 años"/>
    <x v="203"/>
    <n v="0"/>
    <x v="0"/>
    <x v="1"/>
  </r>
  <r>
    <n v="240"/>
    <n v="201505"/>
    <n v="1234"/>
    <n v="1"/>
    <s v="26942A"/>
    <s v="1"/>
    <s v="DNI_08926"/>
    <s v="Mujer"/>
    <n v="66"/>
    <d v="2015-05-08T00:00:00"/>
    <s v="Ginecologia"/>
    <n v="1"/>
    <s v="H05.0"/>
    <s v="Repetido"/>
    <x v="0"/>
    <s v="Atenciones Medicas"/>
    <x v="0"/>
    <s v="Mujer"/>
    <x v="2"/>
    <s v="de 65 años a más"/>
    <x v="204"/>
    <n v="0"/>
    <x v="0"/>
    <x v="1"/>
  </r>
  <r>
    <n v="241"/>
    <n v="201505"/>
    <n v="1234"/>
    <n v="1"/>
    <s v="26954A"/>
    <s v="1"/>
    <s v="DNI_1375"/>
    <s v="Mujer"/>
    <n v="46"/>
    <d v="2015-05-14T00:00:00"/>
    <s v="Enfermeria"/>
    <n v="2"/>
    <s v="E78.8"/>
    <s v="Presuntivo"/>
    <x v="1"/>
    <s v="Atenciones No Medicas"/>
    <x v="0"/>
    <s v="Mujer"/>
    <x v="5"/>
    <s v="de 45 a 49 años"/>
    <x v="205"/>
    <n v="0"/>
    <x v="0"/>
    <x v="1"/>
  </r>
  <r>
    <n v="242"/>
    <n v="201505"/>
    <n v="1234"/>
    <n v="1"/>
    <s v="269756"/>
    <s v="1"/>
    <s v="DNI_1458"/>
    <s v="Mujer"/>
    <n v="35"/>
    <d v="2015-05-06T00:00:00"/>
    <s v="Ginecologia"/>
    <n v="1"/>
    <s v="O82.1"/>
    <s v="Definitivo"/>
    <x v="0"/>
    <s v="Atenciones Medicas"/>
    <x v="0"/>
    <s v="Mujer"/>
    <x v="7"/>
    <s v="de 35 a 39 años"/>
    <x v="206"/>
    <n v="1"/>
    <x v="0"/>
    <x v="0"/>
  </r>
  <r>
    <n v="243"/>
    <n v="201505"/>
    <n v="1234"/>
    <n v="1"/>
    <s v="269984"/>
    <s v="1"/>
    <s v="DNI_0553"/>
    <s v="Mujer"/>
    <n v="59"/>
    <d v="2015-05-01T00:00:00"/>
    <s v="Medicina Interna"/>
    <n v="1"/>
    <s v="Z36.5"/>
    <s v="Repetido"/>
    <x v="0"/>
    <s v="Atenciones Medicas"/>
    <x v="0"/>
    <s v="Mujer"/>
    <x v="0"/>
    <s v="de 55 a 59 años"/>
    <x v="207"/>
    <n v="0"/>
    <x v="0"/>
    <x v="1"/>
  </r>
  <r>
    <n v="244"/>
    <n v="201505"/>
    <n v="1234"/>
    <n v="1"/>
    <s v="26A2N2"/>
    <s v="1"/>
    <s v="DNI_0433"/>
    <s v="Mujer"/>
    <n v="31"/>
    <d v="2015-05-01T00:00:00"/>
    <s v="Medicina General"/>
    <n v="1"/>
    <s v="R87.7"/>
    <s v="Definitivo"/>
    <x v="0"/>
    <s v="Atenciones Medicas"/>
    <x v="0"/>
    <s v="Mujer"/>
    <x v="4"/>
    <s v="de 30 a 34 años"/>
    <x v="208"/>
    <n v="1"/>
    <x v="0"/>
    <x v="0"/>
  </r>
  <r>
    <n v="245"/>
    <n v="201505"/>
    <n v="1234"/>
    <n v="1"/>
    <s v="26A4"/>
    <s v="1"/>
    <s v="DNI_1350"/>
    <s v="Mujer"/>
    <n v="80"/>
    <d v="2015-05-05T00:00:00"/>
    <s v="Cardiologia"/>
    <n v="1"/>
    <s v="K08.2"/>
    <s v="Definitivo"/>
    <x v="0"/>
    <s v="Atenciones Medicas"/>
    <x v="0"/>
    <s v="Mujer"/>
    <x v="2"/>
    <s v="de 65 años a más"/>
    <x v="209"/>
    <n v="1"/>
    <x v="0"/>
    <x v="0"/>
  </r>
  <r>
    <n v="246"/>
    <n v="201505"/>
    <n v="1234"/>
    <n v="1"/>
    <s v="26AN42"/>
    <s v="1"/>
    <s v="DNI_6926"/>
    <s v="Mujer"/>
    <n v="55"/>
    <d v="2015-05-10T00:00:00"/>
    <s v="Medicina General"/>
    <n v="1"/>
    <s v="Q50.1"/>
    <s v="Repetido"/>
    <x v="0"/>
    <s v="Atenciones Medicas"/>
    <x v="0"/>
    <s v="Mujer"/>
    <x v="0"/>
    <s v="de 55 a 59 años"/>
    <x v="210"/>
    <n v="0"/>
    <x v="0"/>
    <x v="1"/>
  </r>
  <r>
    <n v="247"/>
    <n v="201505"/>
    <n v="1234"/>
    <n v="1"/>
    <s v="26N262"/>
    <s v="1"/>
    <s v="DNI_6965"/>
    <s v="Mujer"/>
    <n v="23"/>
    <d v="2015-05-10T00:00:00"/>
    <s v="Medicina General"/>
    <n v="1"/>
    <s v="Q52.9"/>
    <s v="Definitivo"/>
    <x v="0"/>
    <s v="Atenciones Medicas"/>
    <x v="0"/>
    <s v="Mujer"/>
    <x v="10"/>
    <s v="de 20 a 24 años"/>
    <x v="211"/>
    <n v="1"/>
    <x v="0"/>
    <x v="0"/>
  </r>
  <r>
    <n v="248"/>
    <n v="201505"/>
    <n v="1234"/>
    <n v="1"/>
    <s v="272141"/>
    <s v="1"/>
    <s v="DNI_0464"/>
    <s v="Hombre"/>
    <n v="43"/>
    <d v="2015-05-08T00:00:00"/>
    <s v="Medicina General"/>
    <n v="1"/>
    <s v="H06.2"/>
    <s v="Presuntivo"/>
    <x v="0"/>
    <s v="Atenciones Medicas"/>
    <x v="1"/>
    <s v="Hombre"/>
    <x v="6"/>
    <s v="de 40 a 44 años"/>
    <x v="212"/>
    <n v="0"/>
    <x v="0"/>
    <x v="1"/>
  </r>
  <r>
    <n v="249"/>
    <n v="201505"/>
    <n v="1234"/>
    <n v="1"/>
    <s v="272146"/>
    <s v="1"/>
    <s v="DNI_1377"/>
    <s v="Mujer"/>
    <n v="62"/>
    <d v="2015-05-11T00:00:00"/>
    <s v="Enfermeria"/>
    <n v="2"/>
    <s v="H05.9"/>
    <s v="Repetido"/>
    <x v="1"/>
    <s v="Atenciones No Medicas"/>
    <x v="0"/>
    <s v="Mujer"/>
    <x v="3"/>
    <s v="de 60 a 64 años"/>
    <x v="166"/>
    <n v="0"/>
    <x v="0"/>
    <x v="1"/>
  </r>
  <r>
    <n v="250"/>
    <n v="201505"/>
    <n v="1234"/>
    <n v="1"/>
    <s v="272A77"/>
    <s v="1"/>
    <s v="DNI_1400"/>
    <s v="Mujer"/>
    <n v="56"/>
    <d v="2015-05-05T00:00:00"/>
    <s v="Enfermeria"/>
    <n v="2"/>
    <s v="K12.0"/>
    <s v="Repetido"/>
    <x v="1"/>
    <s v="Atenciones No Medicas"/>
    <x v="0"/>
    <s v="Mujer"/>
    <x v="0"/>
    <s v="de 55 a 59 años"/>
    <x v="213"/>
    <n v="0"/>
    <x v="0"/>
    <x v="1"/>
  </r>
  <r>
    <n v="251"/>
    <n v="201505"/>
    <n v="1234"/>
    <n v="1"/>
    <s v="272N67"/>
    <s v="1"/>
    <s v="DNI_0556"/>
    <s v="Mujer"/>
    <n v="56"/>
    <d v="2015-05-05T00:00:00"/>
    <s v="Medicina Interna"/>
    <n v="1"/>
    <s v="K58.0"/>
    <s v="Presuntivo"/>
    <x v="0"/>
    <s v="Atenciones Medicas"/>
    <x v="0"/>
    <s v="Mujer"/>
    <x v="0"/>
    <s v="de 55 a 59 años"/>
    <x v="48"/>
    <n v="0"/>
    <x v="0"/>
    <x v="1"/>
  </r>
  <r>
    <n v="252"/>
    <n v="201505"/>
    <n v="1234"/>
    <n v="1"/>
    <s v="272N86"/>
    <s v="1"/>
    <s v="DNI_0449"/>
    <s v="Mujer"/>
    <n v="48"/>
    <d v="2015-05-10T00:00:00"/>
    <s v="Medicina General"/>
    <n v="1"/>
    <s v="P54.6"/>
    <s v="Definitivo"/>
    <x v="0"/>
    <s v="Atenciones Medicas"/>
    <x v="0"/>
    <s v="Mujer"/>
    <x v="5"/>
    <s v="de 45 a 49 años"/>
    <x v="214"/>
    <n v="1"/>
    <x v="0"/>
    <x v="0"/>
  </r>
  <r>
    <n v="253"/>
    <n v="201505"/>
    <n v="1234"/>
    <n v="1"/>
    <s v="274816"/>
    <s v="1"/>
    <s v="DNI_6973"/>
    <s v="Hombre"/>
    <n v="8"/>
    <d v="2015-05-01T00:00:00"/>
    <s v="Medicina General"/>
    <n v="1"/>
    <s v="R87.0"/>
    <s v="Presuntivo"/>
    <x v="0"/>
    <s v="Atenciones Medicas"/>
    <x v="1"/>
    <s v="Hombre"/>
    <x v="12"/>
    <s v="de 5 a 9 años"/>
    <x v="215"/>
    <n v="0"/>
    <x v="0"/>
    <x v="1"/>
  </r>
  <r>
    <n v="254"/>
    <n v="201505"/>
    <n v="1234"/>
    <n v="1"/>
    <s v="275886"/>
    <s v="1"/>
    <s v="DNI_1273"/>
    <s v="Mujer"/>
    <n v="14"/>
    <d v="2015-05-05T00:00:00"/>
    <s v="Cardiologia"/>
    <n v="1"/>
    <s v="K08.9"/>
    <s v="Presuntivo"/>
    <x v="0"/>
    <s v="Atenciones Medicas"/>
    <x v="0"/>
    <s v="Mujer"/>
    <x v="11"/>
    <s v="de 10 a 14 años"/>
    <x v="216"/>
    <n v="0"/>
    <x v="0"/>
    <x v="1"/>
  </r>
  <r>
    <n v="255"/>
    <n v="201505"/>
    <n v="1234"/>
    <n v="1"/>
    <s v="275A95"/>
    <s v="1"/>
    <s v="DNI_0676"/>
    <s v="Hombre"/>
    <n v="41"/>
    <d v="2015-05-11T00:00:00"/>
    <s v="Odontologia"/>
    <n v="2"/>
    <s v="K02.2"/>
    <s v="Repetido"/>
    <x v="1"/>
    <s v="Atenciones No Medicas"/>
    <x v="1"/>
    <s v="Hombre"/>
    <x v="6"/>
    <s v="de 40 a 44 años"/>
    <x v="217"/>
    <n v="0"/>
    <x v="0"/>
    <x v="1"/>
  </r>
  <r>
    <n v="256"/>
    <n v="201505"/>
    <n v="1234"/>
    <n v="1"/>
    <s v="276299"/>
    <s v="1"/>
    <s v="DNI_0655"/>
    <s v="Mujer"/>
    <n v="40"/>
    <d v="2015-05-13T00:00:00"/>
    <s v="Odontologia"/>
    <n v="2"/>
    <s v="K05.6"/>
    <s v="Presuntivo"/>
    <x v="1"/>
    <s v="Atenciones No Medicas"/>
    <x v="0"/>
    <s v="Mujer"/>
    <x v="6"/>
    <s v="de 40 a 44 años"/>
    <x v="59"/>
    <n v="0"/>
    <x v="0"/>
    <x v="1"/>
  </r>
  <r>
    <n v="257"/>
    <n v="201505"/>
    <n v="1234"/>
    <n v="1"/>
    <s v="27682"/>
    <s v="1"/>
    <s v="DNI_6891"/>
    <s v="Hombre"/>
    <n v="22"/>
    <d v="2015-05-01T00:00:00"/>
    <s v="Medicina General"/>
    <n v="1"/>
    <s v="Z32.0"/>
    <s v="Repetido"/>
    <x v="0"/>
    <s v="Atenciones Medicas"/>
    <x v="1"/>
    <s v="Hombre"/>
    <x v="10"/>
    <s v="de 20 a 24 años"/>
    <x v="218"/>
    <n v="0"/>
    <x v="0"/>
    <x v="1"/>
  </r>
  <r>
    <n v="258"/>
    <n v="201505"/>
    <n v="1234"/>
    <n v="1"/>
    <s v="276A29"/>
    <s v="1"/>
    <s v="DNI_0580"/>
    <s v="Mujer"/>
    <n v="61"/>
    <d v="2015-05-05T00:00:00"/>
    <s v="Medicina Interna"/>
    <n v="1"/>
    <s v="K59.0"/>
    <s v="Repetido"/>
    <x v="0"/>
    <s v="Atenciones Medicas"/>
    <x v="0"/>
    <s v="Mujer"/>
    <x v="3"/>
    <s v="de 60 a 64 años"/>
    <x v="18"/>
    <n v="0"/>
    <x v="0"/>
    <x v="1"/>
  </r>
  <r>
    <n v="259"/>
    <n v="201505"/>
    <n v="1234"/>
    <n v="1"/>
    <s v="277446"/>
    <s v="1"/>
    <s v="DNI_0534"/>
    <s v="Mujer"/>
    <n v="47"/>
    <d v="2015-05-05T00:00:00"/>
    <s v="Medicina Interna"/>
    <n v="1"/>
    <s v="K21.0"/>
    <s v="Presuntivo"/>
    <x v="0"/>
    <s v="Atenciones Medicas"/>
    <x v="0"/>
    <s v="Mujer"/>
    <x v="5"/>
    <s v="de 45 a 49 años"/>
    <x v="146"/>
    <n v="0"/>
    <x v="0"/>
    <x v="1"/>
  </r>
  <r>
    <n v="260"/>
    <n v="201505"/>
    <n v="1234"/>
    <n v="1"/>
    <s v="277555"/>
    <s v="1"/>
    <s v="DNI_0669"/>
    <s v="Hombre"/>
    <n v="67"/>
    <d v="2015-05-14T00:00:00"/>
    <s v="Odontologia"/>
    <n v="2"/>
    <s v="K22.4"/>
    <s v="Definitivo"/>
    <x v="1"/>
    <s v="Atenciones No Medicas"/>
    <x v="1"/>
    <s v="Hombre"/>
    <x v="2"/>
    <s v="de 65 años a más"/>
    <x v="193"/>
    <n v="1"/>
    <x v="0"/>
    <x v="1"/>
  </r>
  <r>
    <n v="261"/>
    <n v="201505"/>
    <n v="1234"/>
    <n v="1"/>
    <s v="277A64"/>
    <s v="1"/>
    <s v="DNI_1351"/>
    <s v="Hombre"/>
    <n v="81"/>
    <d v="2015-05-05T00:00:00"/>
    <s v="Cardiologia"/>
    <n v="1"/>
    <s v="K06.0"/>
    <s v="Repetido"/>
    <x v="0"/>
    <s v="Atenciones Medicas"/>
    <x v="1"/>
    <s v="Hombre"/>
    <x v="2"/>
    <s v="de 65 años a más"/>
    <x v="219"/>
    <n v="0"/>
    <x v="0"/>
    <x v="1"/>
  </r>
  <r>
    <n v="262"/>
    <n v="201505"/>
    <n v="1234"/>
    <n v="1"/>
    <s v="279614"/>
    <s v="1"/>
    <s v="DNI_0423"/>
    <s v="Mujer"/>
    <n v="33"/>
    <d v="2015-05-01T00:00:00"/>
    <s v="Medicina General"/>
    <n v="1"/>
    <s v="Y76.0"/>
    <s v="Repetido"/>
    <x v="0"/>
    <s v="Atenciones Medicas"/>
    <x v="0"/>
    <s v="Mujer"/>
    <x v="4"/>
    <s v="de 30 a 34 años"/>
    <x v="220"/>
    <n v="0"/>
    <x v="0"/>
    <x v="1"/>
  </r>
  <r>
    <n v="263"/>
    <n v="201505"/>
    <n v="1234"/>
    <n v="1"/>
    <s v="27N18A"/>
    <s v="1"/>
    <s v="DNI_0595"/>
    <s v="Mujer"/>
    <n v="70"/>
    <d v="2015-05-05T00:00:00"/>
    <s v="Medicina Interna"/>
    <n v="1"/>
    <s v="K74.0"/>
    <s v="Repetido"/>
    <x v="0"/>
    <s v="Atenciones Medicas"/>
    <x v="0"/>
    <s v="Mujer"/>
    <x v="2"/>
    <s v="de 65 años a más"/>
    <x v="62"/>
    <n v="0"/>
    <x v="0"/>
    <x v="1"/>
  </r>
  <r>
    <n v="264"/>
    <n v="201505"/>
    <n v="1234"/>
    <n v="1"/>
    <s v="27N214"/>
    <s v="1"/>
    <s v="DNI_0609"/>
    <s v="Mujer"/>
    <n v="63"/>
    <d v="2015-05-10T00:00:00"/>
    <s v="Medicina Interna"/>
    <n v="1"/>
    <s v="K21.9"/>
    <s v="Repetido"/>
    <x v="0"/>
    <s v="Atenciones Medicas"/>
    <x v="0"/>
    <s v="Mujer"/>
    <x v="3"/>
    <s v="de 60 a 64 años"/>
    <x v="22"/>
    <n v="0"/>
    <x v="0"/>
    <x v="1"/>
  </r>
  <r>
    <n v="265"/>
    <n v="201505"/>
    <n v="1234"/>
    <n v="1"/>
    <s v="27N5N2"/>
    <s v="1"/>
    <s v="DNI_0679"/>
    <s v="Hombre"/>
    <n v="75"/>
    <d v="2015-05-11T00:00:00"/>
    <s v="Odontologia"/>
    <n v="2"/>
    <s v="K00.2"/>
    <s v="Repetido"/>
    <x v="1"/>
    <s v="Atenciones No Medicas"/>
    <x v="1"/>
    <s v="Hombre"/>
    <x v="2"/>
    <s v="de 65 años a más"/>
    <x v="221"/>
    <n v="0"/>
    <x v="0"/>
    <x v="1"/>
  </r>
  <r>
    <n v="266"/>
    <n v="201505"/>
    <n v="1234"/>
    <n v="1"/>
    <s v="27N88A"/>
    <s v="1"/>
    <s v="DNI_08807"/>
    <s v="Mujer"/>
    <n v="74"/>
    <d v="2015-05-01T00:00:00"/>
    <s v="Ginecologia"/>
    <n v="1"/>
    <s v="Z02.4"/>
    <s v="Presuntivo"/>
    <x v="0"/>
    <s v="Atenciones Medicas"/>
    <x v="0"/>
    <s v="Mujer"/>
    <x v="2"/>
    <s v="de 65 años a más"/>
    <x v="222"/>
    <n v="0"/>
    <x v="0"/>
    <x v="1"/>
  </r>
  <r>
    <n v="267"/>
    <n v="201505"/>
    <n v="1234"/>
    <n v="1"/>
    <s v="27NA16"/>
    <s v="1"/>
    <s v="DNI_0673"/>
    <s v="Mujer"/>
    <n v="64"/>
    <d v="2015-05-01T00:00:00"/>
    <s v="Odontologia"/>
    <n v="2"/>
    <s v="K02.8"/>
    <s v="Presuntivo"/>
    <x v="1"/>
    <s v="Atenciones No Medicas"/>
    <x v="0"/>
    <s v="Mujer"/>
    <x v="3"/>
    <s v="de 60 a 64 años"/>
    <x v="223"/>
    <n v="0"/>
    <x v="0"/>
    <x v="1"/>
  </r>
  <r>
    <n v="268"/>
    <n v="201505"/>
    <n v="1234"/>
    <n v="1"/>
    <s v="27NN74"/>
    <s v="1"/>
    <s v="DNI_1361"/>
    <s v="Mujer"/>
    <n v="77"/>
    <d v="2015-05-17T00:00:00"/>
    <s v="Cardiologia"/>
    <n v="1"/>
    <s v="I10.X"/>
    <s v="Definitivo"/>
    <x v="0"/>
    <s v="Atenciones Medicas"/>
    <x v="0"/>
    <s v="Mujer"/>
    <x v="2"/>
    <s v="de 65 años a más"/>
    <x v="224"/>
    <n v="1"/>
    <x v="0"/>
    <x v="0"/>
  </r>
  <r>
    <n v="269"/>
    <n v="201505"/>
    <n v="1234"/>
    <n v="1"/>
    <s v="282546"/>
    <s v="1"/>
    <s v="DNI_0670"/>
    <s v="Mujer"/>
    <n v="57"/>
    <d v="2015-05-13T00:00:00"/>
    <s v="Odontologia"/>
    <n v="2"/>
    <s v="K06.1"/>
    <s v="Presuntivo"/>
    <x v="1"/>
    <s v="Atenciones No Medicas"/>
    <x v="0"/>
    <s v="Mujer"/>
    <x v="0"/>
    <s v="de 55 a 59 años"/>
    <x v="33"/>
    <n v="0"/>
    <x v="0"/>
    <x v="1"/>
  </r>
  <r>
    <n v="270"/>
    <n v="201505"/>
    <n v="1234"/>
    <n v="1"/>
    <s v="282742"/>
    <s v="1"/>
    <s v="DNI_6912"/>
    <s v="Hombre"/>
    <n v="49"/>
    <d v="2015-05-10T00:00:00"/>
    <s v="Medicina General"/>
    <n v="1"/>
    <s v="O99.5"/>
    <s v="Definitivo"/>
    <x v="0"/>
    <s v="Atenciones Medicas"/>
    <x v="1"/>
    <s v="Hombre"/>
    <x v="5"/>
    <s v="de 45 a 49 años"/>
    <x v="225"/>
    <n v="1"/>
    <x v="0"/>
    <x v="0"/>
  </r>
  <r>
    <n v="271"/>
    <n v="201505"/>
    <n v="1234"/>
    <n v="1"/>
    <s v="28454N"/>
    <s v="1"/>
    <s v="DNI_6898"/>
    <s v="Mujer"/>
    <n v="22"/>
    <d v="2015-05-01T00:00:00"/>
    <s v="Medicina General"/>
    <n v="1"/>
    <s v="Z34.8"/>
    <s v="Presuntivo"/>
    <x v="0"/>
    <s v="Atenciones Medicas"/>
    <x v="0"/>
    <s v="Mujer"/>
    <x v="10"/>
    <s v="de 20 a 24 años"/>
    <x v="226"/>
    <n v="0"/>
    <x v="0"/>
    <x v="1"/>
  </r>
  <r>
    <n v="272"/>
    <n v="201505"/>
    <n v="1234"/>
    <n v="1"/>
    <s v="284712"/>
    <s v="1"/>
    <s v="DNI_0681"/>
    <s v="Mujer"/>
    <n v="67"/>
    <d v="2015-05-14T00:00:00"/>
    <s v="Odontologia"/>
    <n v="2"/>
    <s v="K14.6"/>
    <s v="Definitivo"/>
    <x v="1"/>
    <s v="Atenciones No Medicas"/>
    <x v="0"/>
    <s v="Mujer"/>
    <x v="2"/>
    <s v="de 65 años a más"/>
    <x v="227"/>
    <n v="1"/>
    <x v="0"/>
    <x v="0"/>
  </r>
  <r>
    <n v="273"/>
    <n v="201505"/>
    <n v="1234"/>
    <n v="1"/>
    <s v="284N59"/>
    <s v="1"/>
    <s v="DNI_0435"/>
    <s v="Mujer"/>
    <n v="75"/>
    <d v="2015-05-01T00:00:00"/>
    <s v="Medicina General"/>
    <n v="1"/>
    <s v="Y76.1"/>
    <s v="Definitivo"/>
    <x v="0"/>
    <s v="Atenciones Medicas"/>
    <x v="0"/>
    <s v="Mujer"/>
    <x v="2"/>
    <s v="de 65 años a más"/>
    <x v="228"/>
    <n v="1"/>
    <x v="0"/>
    <x v="0"/>
  </r>
  <r>
    <n v="274"/>
    <n v="201505"/>
    <n v="1234"/>
    <n v="1"/>
    <s v="285A1A"/>
    <s v="1"/>
    <s v="DNI_0720"/>
    <s v="Mujer"/>
    <n v="53"/>
    <d v="2015-05-11T00:00:00"/>
    <s v="Odontologia"/>
    <n v="2"/>
    <s v="K00.3"/>
    <s v="Definitivo"/>
    <x v="1"/>
    <s v="Atenciones No Medicas"/>
    <x v="0"/>
    <s v="Mujer"/>
    <x v="1"/>
    <s v="de 50 a 54 años"/>
    <x v="229"/>
    <n v="1"/>
    <x v="0"/>
    <x v="0"/>
  </r>
  <r>
    <n v="275"/>
    <n v="201505"/>
    <n v="1234"/>
    <n v="1"/>
    <s v="286252"/>
    <s v="1"/>
    <s v="DNI_0620"/>
    <s v="Hombre"/>
    <n v="67"/>
    <d v="2015-05-01T00:00:00"/>
    <s v="Medicina Interna"/>
    <n v="1"/>
    <s v="Z35.0"/>
    <s v="Presuntivo"/>
    <x v="0"/>
    <s v="Atenciones Medicas"/>
    <x v="1"/>
    <s v="Hombre"/>
    <x v="2"/>
    <s v="de 65 años a más"/>
    <x v="230"/>
    <n v="0"/>
    <x v="0"/>
    <x v="1"/>
  </r>
  <r>
    <n v="276"/>
    <n v="201505"/>
    <n v="1234"/>
    <n v="1"/>
    <s v="286654"/>
    <s v="1"/>
    <s v="DNI_08849"/>
    <s v="Mujer"/>
    <n v="63"/>
    <d v="2015-05-09T00:00:00"/>
    <s v="Ginecologia"/>
    <n v="1"/>
    <s v="Q50.3"/>
    <s v="Presuntivo"/>
    <x v="0"/>
    <s v="Atenciones Medicas"/>
    <x v="0"/>
    <s v="Mujer"/>
    <x v="3"/>
    <s v="de 60 a 64 años"/>
    <x v="23"/>
    <n v="0"/>
    <x v="0"/>
    <x v="1"/>
  </r>
  <r>
    <n v="277"/>
    <n v="201505"/>
    <n v="1234"/>
    <n v="1"/>
    <s v="286811"/>
    <s v="1"/>
    <s v="DNI_6918"/>
    <s v="Mujer"/>
    <n v="49"/>
    <d v="2015-05-08T00:00:00"/>
    <s v="Medicina General"/>
    <n v="1"/>
    <s v="Z11.5"/>
    <s v="Presuntivo"/>
    <x v="0"/>
    <s v="Atenciones Medicas"/>
    <x v="0"/>
    <s v="Mujer"/>
    <x v="5"/>
    <s v="de 45 a 49 años"/>
    <x v="231"/>
    <n v="0"/>
    <x v="0"/>
    <x v="1"/>
  </r>
  <r>
    <n v="278"/>
    <n v="201505"/>
    <n v="1234"/>
    <n v="1"/>
    <s v="286N61"/>
    <s v="1"/>
    <s v="DNI_0779"/>
    <s v="Mujer"/>
    <n v="60"/>
    <d v="2015-05-14T00:00:00"/>
    <s v="Psicologia"/>
    <n v="2"/>
    <s v="E77.0"/>
    <s v="Repetido"/>
    <x v="1"/>
    <s v="Atenciones No Medicas"/>
    <x v="0"/>
    <s v="Mujer"/>
    <x v="3"/>
    <s v="de 60 a 64 años"/>
    <x v="232"/>
    <n v="0"/>
    <x v="0"/>
    <x v="1"/>
  </r>
  <r>
    <n v="279"/>
    <n v="201505"/>
    <n v="1234"/>
    <n v="1"/>
    <s v="28712N"/>
    <s v="1"/>
    <s v="DNI_0626"/>
    <s v="Hombre"/>
    <n v="83"/>
    <d v="2015-05-13T00:00:00"/>
    <s v="Odontologia"/>
    <n v="2"/>
    <s v="K04.3"/>
    <s v="Repetido"/>
    <x v="1"/>
    <s v="Atenciones No Medicas"/>
    <x v="1"/>
    <s v="Hombre"/>
    <x v="2"/>
    <s v="de 65 años a más"/>
    <x v="233"/>
    <n v="0"/>
    <x v="0"/>
    <x v="1"/>
  </r>
  <r>
    <n v="280"/>
    <n v="201505"/>
    <n v="1234"/>
    <n v="1"/>
    <s v="28776N"/>
    <s v="1"/>
    <s v="DNI_1289"/>
    <s v="Hombre"/>
    <n v="70"/>
    <d v="2015-05-17T00:00:00"/>
    <s v="Cardiologia"/>
    <n v="1"/>
    <s v="I25.6"/>
    <s v="Definitivo"/>
    <x v="0"/>
    <s v="Atenciones Medicas"/>
    <x v="1"/>
    <s v="Hombre"/>
    <x v="2"/>
    <s v="de 65 años a más"/>
    <x v="234"/>
    <n v="1"/>
    <x v="0"/>
    <x v="0"/>
  </r>
  <r>
    <n v="281"/>
    <n v="201505"/>
    <n v="1234"/>
    <n v="1"/>
    <s v="287A8A"/>
    <s v="1"/>
    <s v="DNI_0537"/>
    <s v="Hombre"/>
    <n v="75"/>
    <d v="2015-05-11T00:00:00"/>
    <s v="Medicina Interna"/>
    <n v="1"/>
    <s v="K44.9"/>
    <s v="Presuntivo"/>
    <x v="0"/>
    <s v="Atenciones Medicas"/>
    <x v="1"/>
    <s v="Hombre"/>
    <x v="2"/>
    <s v="de 65 años a más"/>
    <x v="73"/>
    <n v="0"/>
    <x v="0"/>
    <x v="1"/>
  </r>
  <r>
    <n v="282"/>
    <n v="201505"/>
    <n v="1234"/>
    <n v="1"/>
    <s v="288219"/>
    <s v="1"/>
    <s v="DNI_1327"/>
    <s v="Hombre"/>
    <n v="35"/>
    <d v="2015-05-11T00:00:00"/>
    <s v="Cardiologia"/>
    <n v="1"/>
    <s v="H04.2"/>
    <s v="Presuntivo"/>
    <x v="0"/>
    <s v="Atenciones Medicas"/>
    <x v="1"/>
    <s v="Hombre"/>
    <x v="7"/>
    <s v="de 35 a 39 años"/>
    <x v="235"/>
    <n v="0"/>
    <x v="0"/>
    <x v="1"/>
  </r>
  <r>
    <n v="283"/>
    <n v="201505"/>
    <n v="1234"/>
    <n v="1"/>
    <s v="28857A"/>
    <s v="1"/>
    <s v="DNI_0582"/>
    <s v="Mujer"/>
    <n v="65"/>
    <d v="2015-05-10T00:00:00"/>
    <s v="Medicina Interna"/>
    <n v="1"/>
    <s v="K29.3"/>
    <s v="Repetido"/>
    <x v="0"/>
    <s v="Atenciones Medicas"/>
    <x v="0"/>
    <s v="Mujer"/>
    <x v="2"/>
    <s v="de 65 años a más"/>
    <x v="16"/>
    <n v="0"/>
    <x v="0"/>
    <x v="1"/>
  </r>
  <r>
    <n v="284"/>
    <n v="201505"/>
    <n v="1234"/>
    <n v="1"/>
    <s v="288948"/>
    <s v="1"/>
    <s v="DNI_0707"/>
    <s v="Mujer"/>
    <n v="79"/>
    <d v="2015-05-14T00:00:00"/>
    <s v="Odontologia"/>
    <n v="2"/>
    <s v="K22.3"/>
    <s v="Definitivo"/>
    <x v="1"/>
    <s v="Atenciones No Medicas"/>
    <x v="0"/>
    <s v="Mujer"/>
    <x v="2"/>
    <s v="de 65 años a más"/>
    <x v="236"/>
    <n v="1"/>
    <x v="0"/>
    <x v="0"/>
  </r>
  <r>
    <n v="285"/>
    <n v="201505"/>
    <n v="1234"/>
    <n v="1"/>
    <s v="28919N"/>
    <s v="1"/>
    <s v="DNI_0625"/>
    <s v="Hombre"/>
    <n v="16"/>
    <d v="2015-05-13T00:00:00"/>
    <s v="Odontologia"/>
    <n v="2"/>
    <s v="K05.4"/>
    <s v="Definitivo"/>
    <x v="1"/>
    <s v="Atenciones No Medicas"/>
    <x v="1"/>
    <s v="Hombre"/>
    <x v="8"/>
    <s v="de 15 a 19 años"/>
    <x v="237"/>
    <n v="1"/>
    <x v="0"/>
    <x v="1"/>
  </r>
  <r>
    <n v="286"/>
    <n v="201505"/>
    <n v="1234"/>
    <n v="1"/>
    <s v="28A67"/>
    <s v="1"/>
    <s v="DNI_0518"/>
    <s v="Hombre"/>
    <n v="76"/>
    <d v="2015-05-05T00:00:00"/>
    <s v="Medicina General"/>
    <n v="1"/>
    <s v="K13.4"/>
    <s v="Presuntivo"/>
    <x v="0"/>
    <s v="Atenciones Medicas"/>
    <x v="1"/>
    <s v="Hombre"/>
    <x v="2"/>
    <s v="de 65 años a más"/>
    <x v="109"/>
    <n v="0"/>
    <x v="0"/>
    <x v="1"/>
  </r>
  <r>
    <n v="287"/>
    <n v="201505"/>
    <n v="1234"/>
    <n v="1"/>
    <s v="28AA8A"/>
    <s v="1"/>
    <s v="DNI_0788"/>
    <s v="Hombre"/>
    <n v="33"/>
    <d v="2015-05-14T00:00:00"/>
    <s v="Psicologia"/>
    <n v="2"/>
    <s v="E77.9"/>
    <s v="Repetido"/>
    <x v="1"/>
    <s v="Atenciones No Medicas"/>
    <x v="1"/>
    <s v="Hombre"/>
    <x v="4"/>
    <s v="de 30 a 34 años"/>
    <x v="238"/>
    <n v="0"/>
    <x v="0"/>
    <x v="1"/>
  </r>
  <r>
    <n v="288"/>
    <n v="201505"/>
    <n v="1234"/>
    <n v="1"/>
    <s v="291157"/>
    <s v="1"/>
    <s v="DNI_6892"/>
    <s v="Hombre"/>
    <n v="15"/>
    <d v="2015-05-05T00:00:00"/>
    <s v="Medicina General"/>
    <n v="1"/>
    <s v="F90.8"/>
    <s v="Presuntivo"/>
    <x v="0"/>
    <s v="Atenciones Medicas"/>
    <x v="1"/>
    <s v="Hombre"/>
    <x v="8"/>
    <s v="de 15 a 19 años"/>
    <x v="239"/>
    <n v="0"/>
    <x v="0"/>
    <x v="1"/>
  </r>
  <r>
    <n v="289"/>
    <n v="201505"/>
    <n v="1234"/>
    <n v="1"/>
    <s v="291661"/>
    <s v="1"/>
    <s v="DNI_0430"/>
    <s v="Hombre"/>
    <n v="29"/>
    <d v="2015-05-09T00:00:00"/>
    <s v="Medicina General"/>
    <n v="1"/>
    <s v="Q51.8"/>
    <s v="Repetido"/>
    <x v="0"/>
    <s v="Atenciones Medicas"/>
    <x v="1"/>
    <s v="Hombre"/>
    <x v="9"/>
    <s v="de 25 a 29 años"/>
    <x v="240"/>
    <n v="0"/>
    <x v="0"/>
    <x v="1"/>
  </r>
  <r>
    <n v="290"/>
    <n v="201505"/>
    <n v="1234"/>
    <n v="1"/>
    <s v="291AN8"/>
    <s v="1"/>
    <s v="DNI_6969"/>
    <s v="Hombre"/>
    <n v="11"/>
    <d v="2015-05-10T00:00:00"/>
    <s v="Medicina General"/>
    <n v="1"/>
    <s v="Q52.8"/>
    <s v="Definitivo"/>
    <x v="0"/>
    <s v="Atenciones Medicas"/>
    <x v="1"/>
    <s v="Hombre"/>
    <x v="11"/>
    <s v="de 10 a 14 años"/>
    <x v="241"/>
    <n v="1"/>
    <x v="0"/>
    <x v="0"/>
  </r>
  <r>
    <n v="291"/>
    <n v="201505"/>
    <n v="1234"/>
    <n v="1"/>
    <s v="29426A"/>
    <s v="1"/>
    <s v="DNI_1459"/>
    <s v="Mujer"/>
    <n v="35"/>
    <d v="2015-05-01T00:00:00"/>
    <s v="Ginecologia"/>
    <n v="1"/>
    <s v="Z02.5"/>
    <s v="Repetido"/>
    <x v="0"/>
    <s v="Atenciones Medicas"/>
    <x v="0"/>
    <s v="Mujer"/>
    <x v="7"/>
    <s v="de 35 a 39 años"/>
    <x v="242"/>
    <n v="0"/>
    <x v="0"/>
    <x v="1"/>
  </r>
  <r>
    <n v="292"/>
    <n v="201505"/>
    <n v="1234"/>
    <n v="1"/>
    <s v="2947NA"/>
    <s v="1"/>
    <s v="DNI_1300"/>
    <s v="Mujer"/>
    <n v="7"/>
    <d v="2015-05-01T00:00:00"/>
    <s v="Cardiologia"/>
    <n v="1"/>
    <s v="I12.0"/>
    <s v="Presuntivo"/>
    <x v="0"/>
    <s v="Atenciones Medicas"/>
    <x v="0"/>
    <s v="Mujer"/>
    <x v="12"/>
    <s v="de 5 a 9 años"/>
    <x v="243"/>
    <n v="0"/>
    <x v="0"/>
    <x v="1"/>
  </r>
  <r>
    <n v="293"/>
    <n v="201505"/>
    <n v="1234"/>
    <n v="1"/>
    <s v="295146"/>
    <s v="1"/>
    <s v="DNI_0404"/>
    <s v="Mujer"/>
    <n v="43"/>
    <d v="2015-05-10T00:00:00"/>
    <s v="Medicina General"/>
    <n v="1"/>
    <s v="Q51.8"/>
    <s v="Repetido"/>
    <x v="0"/>
    <s v="Atenciones Medicas"/>
    <x v="0"/>
    <s v="Mujer"/>
    <x v="6"/>
    <s v="de 40 a 44 años"/>
    <x v="240"/>
    <n v="0"/>
    <x v="0"/>
    <x v="1"/>
  </r>
  <r>
    <n v="294"/>
    <n v="201505"/>
    <n v="1234"/>
    <n v="1"/>
    <s v="29694N"/>
    <s v="1"/>
    <s v="DNI_0612"/>
    <s v="Mujer"/>
    <n v="67"/>
    <d v="2015-05-01T00:00:00"/>
    <s v="Medicina Interna"/>
    <n v="1"/>
    <s v="Z35.4"/>
    <s v="Definitivo"/>
    <x v="0"/>
    <s v="Atenciones Medicas"/>
    <x v="0"/>
    <s v="Mujer"/>
    <x v="2"/>
    <s v="de 65 años a más"/>
    <x v="244"/>
    <n v="1"/>
    <x v="0"/>
    <x v="0"/>
  </r>
  <r>
    <n v="295"/>
    <n v="201505"/>
    <n v="1234"/>
    <n v="1"/>
    <s v="297421"/>
    <s v="1"/>
    <s v="DNI_1288"/>
    <s v="Hombre"/>
    <n v="82"/>
    <d v="2015-05-05T00:00:00"/>
    <s v="Cardiologia"/>
    <n v="1"/>
    <s v="K09.0"/>
    <s v="Repetido"/>
    <x v="0"/>
    <s v="Atenciones Medicas"/>
    <x v="1"/>
    <s v="Hombre"/>
    <x v="2"/>
    <s v="de 65 años a más"/>
    <x v="245"/>
    <n v="0"/>
    <x v="0"/>
    <x v="1"/>
  </r>
  <r>
    <n v="296"/>
    <n v="201505"/>
    <n v="1234"/>
    <n v="1"/>
    <s v="2975N8"/>
    <s v="1"/>
    <s v="DNI_0536"/>
    <s v="Mujer"/>
    <n v="62"/>
    <d v="2015-05-10T00:00:00"/>
    <s v="Medicina Interna"/>
    <n v="1"/>
    <s v="K29.3"/>
    <s v="Repetido"/>
    <x v="0"/>
    <s v="Atenciones Medicas"/>
    <x v="0"/>
    <s v="Mujer"/>
    <x v="3"/>
    <s v="de 60 a 64 años"/>
    <x v="16"/>
    <n v="0"/>
    <x v="0"/>
    <x v="1"/>
  </r>
  <r>
    <n v="297"/>
    <n v="201505"/>
    <n v="1234"/>
    <n v="1"/>
    <s v="297718"/>
    <s v="1"/>
    <s v="DNI_0665"/>
    <s v="Mujer"/>
    <n v="35"/>
    <d v="2015-05-13T00:00:00"/>
    <s v="Odontologia"/>
    <n v="2"/>
    <s v="K04.6"/>
    <s v="Presuntivo"/>
    <x v="1"/>
    <s v="Atenciones No Medicas"/>
    <x v="0"/>
    <s v="Mujer"/>
    <x v="7"/>
    <s v="de 35 a 39 años"/>
    <x v="246"/>
    <n v="0"/>
    <x v="0"/>
    <x v="1"/>
  </r>
  <r>
    <n v="298"/>
    <n v="201505"/>
    <n v="1234"/>
    <n v="1"/>
    <s v="297787"/>
    <s v="1"/>
    <s v="DNI_0677"/>
    <s v="Mujer"/>
    <n v="62"/>
    <d v="2015-05-01T00:00:00"/>
    <s v="Odontologia"/>
    <n v="2"/>
    <s v="K00.8"/>
    <s v="Definitivo"/>
    <x v="1"/>
    <s v="Atenciones No Medicas"/>
    <x v="0"/>
    <s v="Mujer"/>
    <x v="3"/>
    <s v="de 60 a 64 años"/>
    <x v="151"/>
    <n v="1"/>
    <x v="0"/>
    <x v="0"/>
  </r>
  <r>
    <n v="299"/>
    <n v="201505"/>
    <n v="1234"/>
    <n v="1"/>
    <s v="297A78"/>
    <s v="1"/>
    <s v="DNI_0695"/>
    <s v="Hombre"/>
    <n v="65"/>
    <d v="2015-05-01T00:00:00"/>
    <s v="Odontologia"/>
    <n v="2"/>
    <s v="K03.1"/>
    <s v="Presuntivo"/>
    <x v="1"/>
    <s v="Atenciones No Medicas"/>
    <x v="1"/>
    <s v="Hombre"/>
    <x v="2"/>
    <s v="de 65 años a más"/>
    <x v="247"/>
    <n v="0"/>
    <x v="0"/>
    <x v="1"/>
  </r>
  <r>
    <n v="300"/>
    <n v="201505"/>
    <n v="1234"/>
    <n v="1"/>
    <s v="298288"/>
    <s v="1"/>
    <s v="DNI_1382"/>
    <s v="Hombre"/>
    <n v="78"/>
    <d v="2015-05-05T00:00:00"/>
    <s v="Enfermeria"/>
    <n v="2"/>
    <s v="K12.1"/>
    <s v="Repetido"/>
    <x v="1"/>
    <s v="Atenciones No Medicas"/>
    <x v="1"/>
    <s v="Hombre"/>
    <x v="2"/>
    <s v="de 65 años a más"/>
    <x v="248"/>
    <n v="0"/>
    <x v="0"/>
    <x v="1"/>
  </r>
  <r>
    <n v="301"/>
    <n v="201505"/>
    <n v="1234"/>
    <n v="1"/>
    <s v="298425"/>
    <s v="1"/>
    <s v="DNI_0529"/>
    <s v="Mujer"/>
    <n v="58"/>
    <d v="2015-05-01T00:00:00"/>
    <s v="Medicina Interna"/>
    <n v="1"/>
    <s v="Z35.3"/>
    <s v="Repetido"/>
    <x v="0"/>
    <s v="Atenciones Medicas"/>
    <x v="0"/>
    <s v="Mujer"/>
    <x v="0"/>
    <s v="de 55 a 59 años"/>
    <x v="249"/>
    <n v="0"/>
    <x v="0"/>
    <x v="1"/>
  </r>
  <r>
    <n v="302"/>
    <n v="201505"/>
    <n v="1234"/>
    <n v="1"/>
    <s v="298441"/>
    <s v="1"/>
    <s v="DNI_0593"/>
    <s v="Mujer"/>
    <n v="65"/>
    <d v="2015-05-11T00:00:00"/>
    <s v="Medicina Interna"/>
    <n v="1"/>
    <s v="D13.9"/>
    <s v="Definitivo"/>
    <x v="0"/>
    <s v="Atenciones Medicas"/>
    <x v="0"/>
    <s v="Mujer"/>
    <x v="2"/>
    <s v="de 65 años a más"/>
    <x v="32"/>
    <n v="1"/>
    <x v="0"/>
    <x v="0"/>
  </r>
  <r>
    <n v="303"/>
    <n v="201505"/>
    <n v="1234"/>
    <n v="1"/>
    <s v="29879N"/>
    <s v="1"/>
    <s v="DNI_1355"/>
    <s v="Mujer"/>
    <n v="47"/>
    <d v="2015-05-05T00:00:00"/>
    <s v="Cardiologia"/>
    <n v="1"/>
    <s v="K10.2"/>
    <s v="Repetido"/>
    <x v="0"/>
    <s v="Atenciones Medicas"/>
    <x v="0"/>
    <s v="Mujer"/>
    <x v="5"/>
    <s v="de 45 a 49 años"/>
    <x v="250"/>
    <n v="0"/>
    <x v="0"/>
    <x v="1"/>
  </r>
  <r>
    <n v="304"/>
    <n v="201505"/>
    <n v="1234"/>
    <n v="1"/>
    <s v="298867"/>
    <s v="1"/>
    <s v="DNI_0570"/>
    <s v="Hombre"/>
    <n v="68"/>
    <d v="2015-05-10T00:00:00"/>
    <s v="Medicina Interna"/>
    <n v="1"/>
    <s v="B18.1"/>
    <s v="Presuntivo"/>
    <x v="0"/>
    <s v="Atenciones Medicas"/>
    <x v="1"/>
    <s v="Hombre"/>
    <x v="2"/>
    <s v="de 65 años a más"/>
    <x v="175"/>
    <n v="0"/>
    <x v="0"/>
    <x v="1"/>
  </r>
  <r>
    <n v="305"/>
    <n v="201505"/>
    <n v="1234"/>
    <n v="1"/>
    <s v="298924"/>
    <s v="1"/>
    <s v="DNI_1364"/>
    <s v="Mujer"/>
    <n v="77"/>
    <d v="2015-05-05T00:00:00"/>
    <s v="Cardiologia"/>
    <n v="1"/>
    <s v="K06.2"/>
    <s v="Definitivo"/>
    <x v="0"/>
    <s v="Atenciones Medicas"/>
    <x v="0"/>
    <s v="Mujer"/>
    <x v="2"/>
    <s v="de 65 años a más"/>
    <x v="251"/>
    <n v="1"/>
    <x v="0"/>
    <x v="0"/>
  </r>
  <r>
    <n v="306"/>
    <n v="201505"/>
    <n v="1234"/>
    <n v="1"/>
    <s v="299128"/>
    <s v="1"/>
    <s v="DNI_1413"/>
    <s v="Mujer"/>
    <n v="57"/>
    <d v="2015-05-01T00:00:00"/>
    <s v="Enfermeria"/>
    <n v="2"/>
    <s v="Z01.0"/>
    <s v="Repetido"/>
    <x v="1"/>
    <s v="Atenciones No Medicas"/>
    <x v="0"/>
    <s v="Mujer"/>
    <x v="0"/>
    <s v="de 55 a 59 años"/>
    <x v="252"/>
    <n v="0"/>
    <x v="0"/>
    <x v="1"/>
  </r>
  <r>
    <n v="307"/>
    <n v="201505"/>
    <n v="1234"/>
    <n v="1"/>
    <s v="299789"/>
    <s v="1"/>
    <s v="DNI_0405"/>
    <s v="Mujer"/>
    <n v="74"/>
    <d v="2015-05-10T00:00:00"/>
    <s v="Medicina General"/>
    <n v="1"/>
    <s v="Q52.3"/>
    <s v="Repetido"/>
    <x v="0"/>
    <s v="Atenciones Medicas"/>
    <x v="0"/>
    <s v="Mujer"/>
    <x v="2"/>
    <s v="de 65 años a más"/>
    <x v="253"/>
    <n v="0"/>
    <x v="0"/>
    <x v="1"/>
  </r>
  <r>
    <n v="308"/>
    <n v="201505"/>
    <n v="1234"/>
    <n v="1"/>
    <s v="299N88"/>
    <s v="1"/>
    <s v="DNI_0465"/>
    <s v="Hombre"/>
    <n v="43"/>
    <d v="2015-05-10T00:00:00"/>
    <s v="Medicina General"/>
    <n v="1"/>
    <s v="Q51.6"/>
    <s v="Definitivo"/>
    <x v="0"/>
    <s v="Atenciones Medicas"/>
    <x v="1"/>
    <s v="Hombre"/>
    <x v="6"/>
    <s v="de 40 a 44 años"/>
    <x v="254"/>
    <n v="1"/>
    <x v="0"/>
    <x v="0"/>
  </r>
  <r>
    <n v="309"/>
    <n v="201505"/>
    <n v="1234"/>
    <n v="1"/>
    <s v="29A52A"/>
    <s v="1"/>
    <s v="DNI_08810"/>
    <s v="Mujer"/>
    <n v="69"/>
    <d v="2015-05-10T00:00:00"/>
    <s v="Ginecologia"/>
    <n v="1"/>
    <s v="O98.4"/>
    <s v="Repetido"/>
    <x v="0"/>
    <s v="Atenciones Medicas"/>
    <x v="0"/>
    <s v="Mujer"/>
    <x v="2"/>
    <s v="de 65 años a más"/>
    <x v="1"/>
    <n v="0"/>
    <x v="0"/>
    <x v="1"/>
  </r>
  <r>
    <n v="310"/>
    <n v="201505"/>
    <n v="1234"/>
    <n v="1"/>
    <s v="29A56A"/>
    <s v="1"/>
    <s v="DNI_6915"/>
    <s v="Mujer"/>
    <n v="56"/>
    <d v="2015-05-09T00:00:00"/>
    <s v="Medicina General"/>
    <n v="1"/>
    <s v="Q52.3"/>
    <s v="Repetido"/>
    <x v="0"/>
    <s v="Atenciones Medicas"/>
    <x v="0"/>
    <s v="Mujer"/>
    <x v="0"/>
    <s v="de 55 a 59 años"/>
    <x v="253"/>
    <n v="0"/>
    <x v="0"/>
    <x v="1"/>
  </r>
  <r>
    <n v="311"/>
    <n v="201505"/>
    <n v="1234"/>
    <n v="1"/>
    <s v="29A581"/>
    <s v="1"/>
    <s v="DNI_08789"/>
    <s v="Mujer"/>
    <n v="57"/>
    <d v="2015-05-07T00:00:00"/>
    <s v="Ginecologia"/>
    <n v="1"/>
    <s v="Z11.2"/>
    <s v="Definitivo"/>
    <x v="0"/>
    <s v="Atenciones Medicas"/>
    <x v="0"/>
    <s v="Mujer"/>
    <x v="0"/>
    <s v="de 55 a 59 años"/>
    <x v="255"/>
    <n v="1"/>
    <x v="0"/>
    <x v="0"/>
  </r>
  <r>
    <n v="312"/>
    <n v="201505"/>
    <n v="1234"/>
    <n v="1"/>
    <s v="29A61"/>
    <s v="1"/>
    <s v="DNI_0450"/>
    <s v="Hombre"/>
    <n v="82"/>
    <d v="2015-05-11T00:00:00"/>
    <s v="Medicina General"/>
    <n v="1"/>
    <s v="F06.8"/>
    <s v="Presuntivo"/>
    <x v="0"/>
    <s v="Atenciones Medicas"/>
    <x v="1"/>
    <s v="Hombre"/>
    <x v="2"/>
    <s v="de 65 años a más"/>
    <x v="256"/>
    <n v="0"/>
    <x v="0"/>
    <x v="1"/>
  </r>
  <r>
    <n v="313"/>
    <n v="201505"/>
    <n v="1234"/>
    <n v="1"/>
    <s v="29A7N"/>
    <s v="1"/>
    <s v="DNI_6970"/>
    <s v="Hombre"/>
    <n v="21"/>
    <d v="2015-05-10T00:00:00"/>
    <s v="Medicina General"/>
    <n v="1"/>
    <s v="Q50.2"/>
    <s v="Presuntivo"/>
    <x v="0"/>
    <s v="Atenciones Medicas"/>
    <x v="1"/>
    <s v="Hombre"/>
    <x v="10"/>
    <s v="de 20 a 24 años"/>
    <x v="39"/>
    <n v="0"/>
    <x v="0"/>
    <x v="1"/>
  </r>
  <r>
    <n v="314"/>
    <n v="201505"/>
    <n v="1234"/>
    <n v="1"/>
    <s v="29N12N"/>
    <s v="1"/>
    <s v="DNI_08847"/>
    <s v="Mujer"/>
    <n v="47"/>
    <d v="2015-05-08T00:00:00"/>
    <s v="Ginecologia"/>
    <n v="1"/>
    <s v="H05.5"/>
    <s v="Presuntivo"/>
    <x v="0"/>
    <s v="Atenciones Medicas"/>
    <x v="0"/>
    <s v="Mujer"/>
    <x v="5"/>
    <s v="de 45 a 49 años"/>
    <x v="88"/>
    <n v="0"/>
    <x v="0"/>
    <x v="1"/>
  </r>
  <r>
    <n v="315"/>
    <n v="201505"/>
    <n v="1234"/>
    <n v="1"/>
    <s v="2A555A"/>
    <s v="1"/>
    <s v="DNI_0452"/>
    <s v="Mujer"/>
    <n v="39"/>
    <d v="2015-05-08T00:00:00"/>
    <s v="Medicina General"/>
    <n v="1"/>
    <s v="Z11.0"/>
    <s v="Repetido"/>
    <x v="0"/>
    <s v="Atenciones Medicas"/>
    <x v="0"/>
    <s v="Mujer"/>
    <x v="7"/>
    <s v="de 35 a 39 años"/>
    <x v="257"/>
    <n v="0"/>
    <x v="0"/>
    <x v="1"/>
  </r>
  <r>
    <n v="316"/>
    <n v="201505"/>
    <n v="1234"/>
    <n v="1"/>
    <s v="2A747A"/>
    <s v="1"/>
    <s v="DNI_0420"/>
    <s v="Mujer"/>
    <n v="27"/>
    <d v="2015-05-07T00:00:00"/>
    <s v="Medicina General"/>
    <n v="1"/>
    <s v="Z11.6"/>
    <s v="Presuntivo"/>
    <x v="0"/>
    <s v="Atenciones Medicas"/>
    <x v="0"/>
    <s v="Mujer"/>
    <x v="9"/>
    <s v="de 25 a 29 años"/>
    <x v="258"/>
    <n v="0"/>
    <x v="0"/>
    <x v="1"/>
  </r>
  <r>
    <n v="317"/>
    <n v="201505"/>
    <n v="1234"/>
    <n v="1"/>
    <s v="2A752"/>
    <s v="1"/>
    <s v="DNI_08837"/>
    <s v="Mujer"/>
    <n v="37"/>
    <d v="2015-05-09T00:00:00"/>
    <s v="Ginecologia"/>
    <n v="1"/>
    <s v="Q51.1"/>
    <s v="Repetido"/>
    <x v="0"/>
    <s v="Atenciones Medicas"/>
    <x v="0"/>
    <s v="Mujer"/>
    <x v="7"/>
    <s v="de 35 a 39 años"/>
    <x v="157"/>
    <n v="0"/>
    <x v="0"/>
    <x v="1"/>
  </r>
  <r>
    <n v="318"/>
    <n v="201505"/>
    <n v="1234"/>
    <n v="1"/>
    <s v="2A7579"/>
    <s v="1"/>
    <s v="DNI_6924"/>
    <s v="Hombre"/>
    <n v="40"/>
    <d v="2015-05-08T00:00:00"/>
    <s v="Medicina General"/>
    <n v="1"/>
    <s v="H06.3"/>
    <s v="Repetido"/>
    <x v="0"/>
    <s v="Atenciones Medicas"/>
    <x v="1"/>
    <s v="Hombre"/>
    <x v="6"/>
    <s v="de 40 a 44 años"/>
    <x v="259"/>
    <n v="0"/>
    <x v="0"/>
    <x v="1"/>
  </r>
  <r>
    <n v="319"/>
    <n v="201505"/>
    <n v="1234"/>
    <n v="1"/>
    <s v="2A7A2A"/>
    <s v="1"/>
    <s v="DNI_0445"/>
    <s v="Mujer"/>
    <n v="82"/>
    <d v="2015-05-05T00:00:00"/>
    <s v="Medicina General"/>
    <n v="1"/>
    <s v="K13.7"/>
    <s v="Presuntivo"/>
    <x v="0"/>
    <s v="Atenciones Medicas"/>
    <x v="0"/>
    <s v="Mujer"/>
    <x v="2"/>
    <s v="de 65 años a más"/>
    <x v="260"/>
    <n v="0"/>
    <x v="0"/>
    <x v="1"/>
  </r>
  <r>
    <n v="320"/>
    <n v="201505"/>
    <n v="1234"/>
    <n v="1"/>
    <s v="2A886"/>
    <s v="1"/>
    <s v="DNI_08861"/>
    <s v="Mujer"/>
    <n v="66"/>
    <d v="2015-05-07T00:00:00"/>
    <s v="Ginecologia"/>
    <n v="1"/>
    <s v="Z11.6"/>
    <s v="Repetido"/>
    <x v="0"/>
    <s v="Atenciones Medicas"/>
    <x v="0"/>
    <s v="Mujer"/>
    <x v="2"/>
    <s v="de 65 años a más"/>
    <x v="258"/>
    <n v="0"/>
    <x v="0"/>
    <x v="1"/>
  </r>
  <r>
    <n v="321"/>
    <n v="201505"/>
    <n v="1234"/>
    <n v="1"/>
    <s v="2A9446"/>
    <s v="1"/>
    <s v="DNI_6937"/>
    <s v="Mujer"/>
    <n v="60"/>
    <d v="2015-05-08T00:00:00"/>
    <s v="Medicina General"/>
    <n v="1"/>
    <s v="Q50.4"/>
    <s v="Presuntivo"/>
    <x v="0"/>
    <s v="Atenciones Medicas"/>
    <x v="0"/>
    <s v="Mujer"/>
    <x v="3"/>
    <s v="de 60 a 64 años"/>
    <x v="162"/>
    <n v="0"/>
    <x v="0"/>
    <x v="1"/>
  </r>
  <r>
    <n v="322"/>
    <n v="201505"/>
    <n v="1234"/>
    <n v="1"/>
    <s v="2A9799"/>
    <s v="1"/>
    <s v="DNI_1330"/>
    <s v="Mujer"/>
    <n v="44"/>
    <d v="2015-05-05T00:00:00"/>
    <s v="Cardiologia"/>
    <n v="1"/>
    <s v="K11.0"/>
    <s v="Presuntivo"/>
    <x v="0"/>
    <s v="Atenciones Medicas"/>
    <x v="0"/>
    <s v="Mujer"/>
    <x v="6"/>
    <s v="de 40 a 44 años"/>
    <x v="261"/>
    <n v="0"/>
    <x v="0"/>
    <x v="1"/>
  </r>
  <r>
    <n v="323"/>
    <n v="201505"/>
    <n v="1234"/>
    <n v="1"/>
    <s v="2ANA56"/>
    <s v="1"/>
    <s v="DNI_0472"/>
    <s v="Mujer"/>
    <n v="69"/>
    <d v="2015-05-01T00:00:00"/>
    <s v="Medicina General"/>
    <n v="1"/>
    <s v="Q97.8"/>
    <s v="Definitivo"/>
    <x v="0"/>
    <s v="Atenciones Medicas"/>
    <x v="0"/>
    <s v="Mujer"/>
    <x v="2"/>
    <s v="de 65 años a más"/>
    <x v="262"/>
    <n v="1"/>
    <x v="0"/>
    <x v="0"/>
  </r>
  <r>
    <n v="324"/>
    <n v="201505"/>
    <n v="1234"/>
    <n v="1"/>
    <s v="2N181N"/>
    <s v="1"/>
    <s v="DNI_1338"/>
    <s v="Mujer"/>
    <n v="68"/>
    <d v="2015-05-11T00:00:00"/>
    <s v="Cardiologia"/>
    <n v="1"/>
    <s v="H03.1"/>
    <s v="Repetido"/>
    <x v="0"/>
    <s v="Atenciones Medicas"/>
    <x v="0"/>
    <s v="Mujer"/>
    <x v="2"/>
    <s v="de 65 años a más"/>
    <x v="263"/>
    <n v="0"/>
    <x v="0"/>
    <x v="1"/>
  </r>
  <r>
    <n v="325"/>
    <n v="201505"/>
    <n v="1234"/>
    <n v="1"/>
    <s v="2N1969"/>
    <s v="1"/>
    <s v="DNI_0505"/>
    <s v="Hombre"/>
    <n v="59"/>
    <d v="2015-05-11T00:00:00"/>
    <s v="Medicina General"/>
    <n v="1"/>
    <s v="F45.0"/>
    <s v="Presuntivo"/>
    <x v="0"/>
    <s v="Atenciones Medicas"/>
    <x v="1"/>
    <s v="Hombre"/>
    <x v="0"/>
    <s v="de 55 a 59 años"/>
    <x v="264"/>
    <n v="0"/>
    <x v="0"/>
    <x v="1"/>
  </r>
  <r>
    <n v="326"/>
    <n v="201505"/>
    <n v="1234"/>
    <n v="1"/>
    <s v="2N4272"/>
    <s v="1"/>
    <s v="DNI_0801"/>
    <s v="Mujer"/>
    <n v="47"/>
    <d v="2015-05-14T00:00:00"/>
    <s v="Psicologia"/>
    <n v="2"/>
    <s v="E78.2"/>
    <s v="Presuntivo"/>
    <x v="1"/>
    <s v="Atenciones No Medicas"/>
    <x v="0"/>
    <s v="Mujer"/>
    <x v="5"/>
    <s v="de 45 a 49 años"/>
    <x v="265"/>
    <n v="0"/>
    <x v="0"/>
    <x v="1"/>
  </r>
  <r>
    <n v="327"/>
    <n v="201505"/>
    <n v="1234"/>
    <n v="1"/>
    <s v="2N5N99"/>
    <s v="1"/>
    <s v="DNI_0635"/>
    <s v="Mujer"/>
    <n v="63"/>
    <d v="2015-05-14T00:00:00"/>
    <s v="Odontologia"/>
    <n v="2"/>
    <s v="K22.3"/>
    <s v="Repetido"/>
    <x v="1"/>
    <s v="Atenciones No Medicas"/>
    <x v="0"/>
    <s v="Mujer"/>
    <x v="3"/>
    <s v="de 60 a 64 años"/>
    <x v="236"/>
    <n v="0"/>
    <x v="0"/>
    <x v="1"/>
  </r>
  <r>
    <n v="328"/>
    <n v="201505"/>
    <n v="1234"/>
    <n v="1"/>
    <s v="2N6199"/>
    <s v="1"/>
    <s v="DNI_0415"/>
    <s v="Hombre"/>
    <n v="33"/>
    <d v="2015-05-10T00:00:00"/>
    <s v="Medicina General"/>
    <n v="1"/>
    <s v="Q51.4"/>
    <s v="Repetido"/>
    <x v="0"/>
    <s v="Atenciones Medicas"/>
    <x v="1"/>
    <s v="Hombre"/>
    <x v="4"/>
    <s v="de 30 a 34 años"/>
    <x v="266"/>
    <n v="0"/>
    <x v="0"/>
    <x v="1"/>
  </r>
  <r>
    <n v="329"/>
    <n v="201505"/>
    <n v="1234"/>
    <n v="1"/>
    <s v="2N662A"/>
    <s v="1"/>
    <s v="DNI_0557"/>
    <s v="Hombre"/>
    <n v="58"/>
    <d v="2015-05-10T00:00:00"/>
    <s v="Medicina Interna"/>
    <n v="1"/>
    <s v="K29.3"/>
    <s v="Repetido"/>
    <x v="0"/>
    <s v="Atenciones Medicas"/>
    <x v="1"/>
    <s v="Hombre"/>
    <x v="0"/>
    <s v="de 55 a 59 años"/>
    <x v="16"/>
    <n v="0"/>
    <x v="0"/>
    <x v="1"/>
  </r>
  <r>
    <n v="330"/>
    <n v="201505"/>
    <n v="1234"/>
    <n v="1"/>
    <s v="2N6N75"/>
    <s v="1"/>
    <s v="DNI_0403"/>
    <s v="Mujer"/>
    <n v="61"/>
    <d v="2015-05-10T00:00:00"/>
    <s v="Medicina General"/>
    <n v="1"/>
    <s v="O99.6"/>
    <s v="Definitivo"/>
    <x v="0"/>
    <s v="Atenciones Medicas"/>
    <x v="0"/>
    <s v="Mujer"/>
    <x v="3"/>
    <s v="de 60 a 64 años"/>
    <x v="267"/>
    <n v="1"/>
    <x v="0"/>
    <x v="0"/>
  </r>
  <r>
    <n v="331"/>
    <n v="201505"/>
    <n v="1234"/>
    <n v="1"/>
    <s v="2N717N"/>
    <s v="1"/>
    <s v="DNI_0793"/>
    <s v="Mujer"/>
    <n v="34"/>
    <d v="2015-05-13T00:00:00"/>
    <s v="Psicologia"/>
    <n v="2"/>
    <s v="E76.3"/>
    <s v="Repetido"/>
    <x v="1"/>
    <s v="Atenciones No Medicas"/>
    <x v="0"/>
    <s v="Mujer"/>
    <x v="4"/>
    <s v="de 30 a 34 años"/>
    <x v="268"/>
    <n v="0"/>
    <x v="0"/>
    <x v="1"/>
  </r>
  <r>
    <n v="332"/>
    <n v="201505"/>
    <n v="1234"/>
    <n v="1"/>
    <s v="2N78A7"/>
    <s v="1"/>
    <s v="DNI_0713"/>
    <s v="Mujer"/>
    <n v="71"/>
    <d v="2015-05-13T00:00:00"/>
    <s v="Odontologia"/>
    <n v="2"/>
    <s v="K07.2"/>
    <s v="Definitivo"/>
    <x v="1"/>
    <s v="Atenciones No Medicas"/>
    <x v="0"/>
    <s v="Mujer"/>
    <x v="2"/>
    <s v="de 65 años a más"/>
    <x v="269"/>
    <n v="1"/>
    <x v="0"/>
    <x v="0"/>
  </r>
  <r>
    <n v="333"/>
    <n v="201505"/>
    <n v="1234"/>
    <n v="1"/>
    <s v="2N8262"/>
    <s v="1"/>
    <s v="DNI_08822"/>
    <s v="Mujer"/>
    <n v="38"/>
    <d v="2015-05-14T00:00:00"/>
    <s v="Ginecologia"/>
    <n v="1"/>
    <s v="K12.2"/>
    <s v="Repetido"/>
    <x v="0"/>
    <s v="Atenciones Medicas"/>
    <x v="0"/>
    <s v="Mujer"/>
    <x v="7"/>
    <s v="de 35 a 39 años"/>
    <x v="270"/>
    <n v="0"/>
    <x v="0"/>
    <x v="1"/>
  </r>
  <r>
    <n v="334"/>
    <n v="201505"/>
    <n v="1234"/>
    <n v="1"/>
    <s v="2N8426"/>
    <s v="1"/>
    <s v="DNI_08850"/>
    <s v="Mujer"/>
    <n v="87"/>
    <d v="2015-05-09T00:00:00"/>
    <s v="Ginecologia"/>
    <n v="1"/>
    <s v="Q50.4"/>
    <s v="Presuntivo"/>
    <x v="0"/>
    <s v="Atenciones Medicas"/>
    <x v="0"/>
    <s v="Mujer"/>
    <x v="2"/>
    <s v="de 65 años a más"/>
    <x v="162"/>
    <n v="0"/>
    <x v="0"/>
    <x v="1"/>
  </r>
  <r>
    <n v="335"/>
    <n v="201505"/>
    <n v="1234"/>
    <n v="1"/>
    <s v="2N8444"/>
    <s v="1"/>
    <s v="DNI_0706"/>
    <s v="Hombre"/>
    <n v="63"/>
    <d v="2015-05-14T00:00:00"/>
    <s v="Odontologia"/>
    <n v="2"/>
    <s v="K22.8"/>
    <s v="Definitivo"/>
    <x v="1"/>
    <s v="Atenciones No Medicas"/>
    <x v="1"/>
    <s v="Hombre"/>
    <x v="3"/>
    <s v="de 60 a 64 años"/>
    <x v="271"/>
    <n v="1"/>
    <x v="0"/>
    <x v="1"/>
  </r>
  <r>
    <n v="336"/>
    <n v="201505"/>
    <n v="1234"/>
    <n v="1"/>
    <s v="2N9151"/>
    <s v="1"/>
    <s v="DNI_1371"/>
    <s v="Mujer"/>
    <n v="50"/>
    <d v="2015-05-14T00:00:00"/>
    <s v="Enfermeria"/>
    <n v="2"/>
    <s v="E79.8"/>
    <s v="Presuntivo"/>
    <x v="1"/>
    <s v="Atenciones No Medicas"/>
    <x v="0"/>
    <s v="Mujer"/>
    <x v="1"/>
    <s v="de 50 a 54 años"/>
    <x v="272"/>
    <n v="0"/>
    <x v="0"/>
    <x v="1"/>
  </r>
  <r>
    <n v="337"/>
    <n v="201505"/>
    <n v="1234"/>
    <n v="1"/>
    <s v="2N9N51"/>
    <s v="1"/>
    <s v="DNI_6955"/>
    <s v="Mujer"/>
    <n v="66"/>
    <d v="2015-05-01T00:00:00"/>
    <s v="Medicina General"/>
    <n v="1"/>
    <s v="S37.6"/>
    <s v="Presuntivo"/>
    <x v="0"/>
    <s v="Atenciones Medicas"/>
    <x v="0"/>
    <s v="Mujer"/>
    <x v="2"/>
    <s v="de 65 años a más"/>
    <x v="273"/>
    <n v="0"/>
    <x v="0"/>
    <x v="1"/>
  </r>
  <r>
    <n v="338"/>
    <n v="201505"/>
    <n v="1234"/>
    <n v="1"/>
    <s v="2N9NAA"/>
    <s v="1"/>
    <s v="DNI_6942"/>
    <s v="Hombre"/>
    <n v="55"/>
    <d v="2015-05-05T00:00:00"/>
    <s v="Medicina General"/>
    <n v="1"/>
    <s v="F10.2"/>
    <s v="Repetido"/>
    <x v="0"/>
    <s v="Atenciones Medicas"/>
    <x v="1"/>
    <s v="Hombre"/>
    <x v="0"/>
    <s v="de 55 a 59 años"/>
    <x v="274"/>
    <n v="0"/>
    <x v="0"/>
    <x v="1"/>
  </r>
  <r>
    <n v="339"/>
    <n v="201505"/>
    <n v="1234"/>
    <n v="1"/>
    <s v="2NA148"/>
    <s v="1"/>
    <s v="DNI_08846"/>
    <s v="Mujer"/>
    <n v="42"/>
    <d v="2015-05-07T00:00:00"/>
    <s v="Ginecologia"/>
    <n v="1"/>
    <s v="Z12.0"/>
    <s v="Presuntivo"/>
    <x v="0"/>
    <s v="Atenciones Medicas"/>
    <x v="0"/>
    <s v="Mujer"/>
    <x v="6"/>
    <s v="de 40 a 44 años"/>
    <x v="135"/>
    <n v="0"/>
    <x v="0"/>
    <x v="1"/>
  </r>
  <r>
    <n v="340"/>
    <n v="201505"/>
    <n v="1234"/>
    <n v="1"/>
    <s v="2NA644"/>
    <s v="1"/>
    <s v="DNI_0486"/>
    <s v="Mujer"/>
    <n v="45"/>
    <d v="2015-05-10T00:00:00"/>
    <s v="Medicina General"/>
    <n v="1"/>
    <s v="Q50.0"/>
    <s v="Repetido"/>
    <x v="0"/>
    <s v="Atenciones Medicas"/>
    <x v="0"/>
    <s v="Mujer"/>
    <x v="5"/>
    <s v="de 45 a 49 años"/>
    <x v="72"/>
    <n v="0"/>
    <x v="0"/>
    <x v="1"/>
  </r>
  <r>
    <n v="341"/>
    <n v="201505"/>
    <n v="1234"/>
    <n v="1"/>
    <s v="2NN767"/>
    <s v="1"/>
    <s v="DNI_0727"/>
    <s v="Mujer"/>
    <n v="59"/>
    <d v="2015-05-14T00:00:00"/>
    <s v="Odontologia"/>
    <n v="2"/>
    <s v="K14.9"/>
    <s v="Repetido"/>
    <x v="1"/>
    <s v="Atenciones No Medicas"/>
    <x v="0"/>
    <s v="Mujer"/>
    <x v="0"/>
    <s v="de 55 a 59 años"/>
    <x v="134"/>
    <n v="0"/>
    <x v="0"/>
    <x v="1"/>
  </r>
  <r>
    <n v="342"/>
    <n v="201505"/>
    <n v="1234"/>
    <n v="1"/>
    <s v="2NN885"/>
    <s v="1"/>
    <s v="DNI_08922"/>
    <s v="Mujer"/>
    <n v="63"/>
    <d v="2015-05-09T00:00:00"/>
    <s v="Ginecologia"/>
    <n v="1"/>
    <s v="O98.6"/>
    <s v="Presuntivo"/>
    <x v="0"/>
    <s v="Atenciones Medicas"/>
    <x v="0"/>
    <s v="Mujer"/>
    <x v="3"/>
    <s v="de 60 a 64 años"/>
    <x v="130"/>
    <n v="0"/>
    <x v="0"/>
    <x v="1"/>
  </r>
  <r>
    <n v="343"/>
    <n v="201505"/>
    <n v="1234"/>
    <n v="1"/>
    <s v="411617"/>
    <s v="1"/>
    <s v="DNI_0683"/>
    <s v="Hombre"/>
    <n v="64"/>
    <d v="2015-05-14T00:00:00"/>
    <s v="Odontologia"/>
    <n v="2"/>
    <s v="K22.1"/>
    <s v="Definitivo"/>
    <x v="1"/>
    <s v="Atenciones No Medicas"/>
    <x v="1"/>
    <s v="Hombre"/>
    <x v="3"/>
    <s v="de 60 a 64 años"/>
    <x v="56"/>
    <n v="1"/>
    <x v="0"/>
    <x v="0"/>
  </r>
  <r>
    <n v="344"/>
    <n v="201505"/>
    <n v="1234"/>
    <n v="1"/>
    <s v="4117A7"/>
    <s v="1"/>
    <s v="DNI_1343"/>
    <s v="Mujer"/>
    <n v="64"/>
    <d v="2015-05-17T00:00:00"/>
    <s v="Cardiologia"/>
    <n v="1"/>
    <s v="I25.8"/>
    <s v="Definitivo"/>
    <x v="0"/>
    <s v="Atenciones Medicas"/>
    <x v="0"/>
    <s v="Mujer"/>
    <x v="3"/>
    <s v="de 60 a 64 años"/>
    <x v="275"/>
    <n v="1"/>
    <x v="0"/>
    <x v="0"/>
  </r>
  <r>
    <n v="345"/>
    <n v="201505"/>
    <n v="1234"/>
    <n v="1"/>
    <s v="4118A6"/>
    <s v="1"/>
    <s v="DNI_0790"/>
    <s v="Hombre"/>
    <n v="32"/>
    <d v="2015-05-14T00:00:00"/>
    <s v="Psicologia"/>
    <n v="2"/>
    <s v="E77.1"/>
    <s v="Repetido"/>
    <x v="1"/>
    <s v="Atenciones No Medicas"/>
    <x v="1"/>
    <s v="Hombre"/>
    <x v="4"/>
    <s v="de 30 a 34 años"/>
    <x v="195"/>
    <n v="0"/>
    <x v="0"/>
    <x v="1"/>
  </r>
  <r>
    <n v="346"/>
    <n v="201505"/>
    <n v="1234"/>
    <n v="1"/>
    <s v="4124A9"/>
    <s v="1"/>
    <s v="DNI_1275"/>
    <s v="Hombre"/>
    <n v="25"/>
    <d v="2015-05-17T00:00:00"/>
    <s v="Cardiologia"/>
    <n v="1"/>
    <s v="I27.2"/>
    <s v="Presuntivo"/>
    <x v="0"/>
    <s v="Atenciones Medicas"/>
    <x v="1"/>
    <s v="Hombre"/>
    <x v="9"/>
    <s v="de 25 a 29 años"/>
    <x v="29"/>
    <n v="0"/>
    <x v="0"/>
    <x v="1"/>
  </r>
  <r>
    <n v="347"/>
    <n v="201505"/>
    <n v="1234"/>
    <n v="1"/>
    <s v="41271N"/>
    <s v="1"/>
    <s v="DNI_0715"/>
    <s v="Hombre"/>
    <n v="45"/>
    <d v="2015-05-14T00:00:00"/>
    <s v="Odontologia"/>
    <n v="2"/>
    <s v="K22.0"/>
    <s v="Presuntivo"/>
    <x v="1"/>
    <s v="Atenciones No Medicas"/>
    <x v="1"/>
    <s v="Hombre"/>
    <x v="5"/>
    <s v="de 45 a 49 años"/>
    <x v="78"/>
    <n v="0"/>
    <x v="0"/>
    <x v="1"/>
  </r>
  <r>
    <n v="348"/>
    <n v="201505"/>
    <n v="1234"/>
    <n v="1"/>
    <s v="414A6N"/>
    <s v="1"/>
    <s v="DNI_08842"/>
    <s v="Mujer"/>
    <n v="48"/>
    <d v="2015-05-14T00:00:00"/>
    <s v="Ginecologia"/>
    <n v="1"/>
    <s v="K14.0"/>
    <s v="Presuntivo"/>
    <x v="0"/>
    <s v="Atenciones Medicas"/>
    <x v="0"/>
    <s v="Mujer"/>
    <x v="5"/>
    <s v="de 45 a 49 años"/>
    <x v="276"/>
    <n v="0"/>
    <x v="0"/>
    <x v="1"/>
  </r>
  <r>
    <n v="349"/>
    <n v="201505"/>
    <n v="1234"/>
    <n v="1"/>
    <s v="414AN1"/>
    <s v="1"/>
    <s v="DNI_0008"/>
    <s v="Mujer"/>
    <n v="31"/>
    <d v="2015-05-14T00:00:00"/>
    <s v="Ginecologia"/>
    <n v="1"/>
    <s v="K13.7"/>
    <s v="Presuntivo"/>
    <x v="0"/>
    <s v="Atenciones Medicas"/>
    <x v="0"/>
    <s v="Mujer"/>
    <x v="4"/>
    <s v="de 30 a 34 años"/>
    <x v="260"/>
    <n v="0"/>
    <x v="0"/>
    <x v="1"/>
  </r>
  <r>
    <n v="350"/>
    <n v="201505"/>
    <n v="1234"/>
    <n v="1"/>
    <s v="416772"/>
    <s v="1"/>
    <s v="DNI_08790"/>
    <s v="Mujer"/>
    <n v="36"/>
    <d v="2015-05-08T00:00:00"/>
    <s v="Ginecologia"/>
    <n v="1"/>
    <s v="H04.6"/>
    <s v="Definitivo"/>
    <x v="0"/>
    <s v="Atenciones Medicas"/>
    <x v="0"/>
    <s v="Mujer"/>
    <x v="7"/>
    <s v="de 35 a 39 años"/>
    <x v="125"/>
    <n v="1"/>
    <x v="0"/>
    <x v="0"/>
  </r>
  <r>
    <n v="351"/>
    <n v="201505"/>
    <n v="1234"/>
    <n v="1"/>
    <s v="4167NN"/>
    <s v="1"/>
    <s v="DNI_0444"/>
    <s v="Mujer"/>
    <n v="39"/>
    <d v="2015-05-09T00:00:00"/>
    <s v="Medicina General"/>
    <n v="1"/>
    <s v="Q51.6"/>
    <s v="Definitivo"/>
    <x v="0"/>
    <s v="Atenciones Medicas"/>
    <x v="0"/>
    <s v="Mujer"/>
    <x v="7"/>
    <s v="de 35 a 39 años"/>
    <x v="254"/>
    <n v="1"/>
    <x v="0"/>
    <x v="0"/>
  </r>
  <r>
    <n v="352"/>
    <n v="201505"/>
    <n v="1234"/>
    <n v="1"/>
    <s v="417256"/>
    <s v="1"/>
    <s v="DNI_1383"/>
    <s v="Mujer"/>
    <n v="55"/>
    <d v="2015-05-11T00:00:00"/>
    <s v="Enfermeria"/>
    <n v="2"/>
    <s v="H05.0"/>
    <s v="Repetido"/>
    <x v="1"/>
    <s v="Atenciones No Medicas"/>
    <x v="0"/>
    <s v="Mujer"/>
    <x v="0"/>
    <s v="de 55 a 59 años"/>
    <x v="204"/>
    <n v="0"/>
    <x v="0"/>
    <x v="1"/>
  </r>
  <r>
    <n v="353"/>
    <n v="201505"/>
    <n v="1234"/>
    <n v="1"/>
    <s v="417524"/>
    <s v="1"/>
    <s v="DNI_0657"/>
    <s v="Mujer"/>
    <n v="24"/>
    <d v="2015-05-13T00:00:00"/>
    <s v="Odontologia"/>
    <n v="2"/>
    <s v="K06.8"/>
    <s v="Presuntivo"/>
    <x v="1"/>
    <s v="Atenciones No Medicas"/>
    <x v="0"/>
    <s v="Mujer"/>
    <x v="10"/>
    <s v="de 20 a 24 años"/>
    <x v="277"/>
    <n v="0"/>
    <x v="0"/>
    <x v="1"/>
  </r>
  <r>
    <n v="354"/>
    <n v="201505"/>
    <n v="1234"/>
    <n v="1"/>
    <s v="41758N"/>
    <s v="1"/>
    <s v="DNI_0740"/>
    <s v="Mujer"/>
    <n v="2"/>
    <d v="2015-05-07T00:00:00"/>
    <s v="Oftalmologia"/>
    <n v="1"/>
    <s v="H02.7"/>
    <s v="Definitivo"/>
    <x v="0"/>
    <s v="Atenciones Medicas"/>
    <x v="0"/>
    <s v="Mujer"/>
    <x v="13"/>
    <s v="de 1 a 4 años"/>
    <x v="278"/>
    <n v="1"/>
    <x v="0"/>
    <x v="0"/>
  </r>
  <r>
    <n v="355"/>
    <n v="201505"/>
    <n v="1234"/>
    <n v="1"/>
    <s v="418111"/>
    <s v="1"/>
    <s v="DNI_1301"/>
    <s v="Hombre"/>
    <n v="7"/>
    <d v="2015-05-05T00:00:00"/>
    <s v="Cardiologia"/>
    <n v="1"/>
    <s v="K07.8"/>
    <s v="Presuntivo"/>
    <x v="0"/>
    <s v="Atenciones Medicas"/>
    <x v="1"/>
    <s v="Hombre"/>
    <x v="12"/>
    <s v="de 5 a 9 años"/>
    <x v="279"/>
    <n v="0"/>
    <x v="0"/>
    <x v="1"/>
  </r>
  <r>
    <n v="356"/>
    <n v="201505"/>
    <n v="1234"/>
    <n v="1"/>
    <s v="418567"/>
    <s v="1"/>
    <s v="DNI_1309"/>
    <s v="Hombre"/>
    <n v="3"/>
    <d v="2015-05-17T00:00:00"/>
    <s v="Cardiologia"/>
    <n v="1"/>
    <s v="I25.9"/>
    <s v="Repetido"/>
    <x v="0"/>
    <s v="Atenciones Medicas"/>
    <x v="1"/>
    <s v="Hombre"/>
    <x v="13"/>
    <s v="de 1 a 4 años"/>
    <x v="280"/>
    <n v="0"/>
    <x v="0"/>
    <x v="1"/>
  </r>
  <r>
    <n v="357"/>
    <n v="201505"/>
    <n v="1234"/>
    <n v="1"/>
    <s v="4189N8"/>
    <s v="1"/>
    <s v="DNI_1311"/>
    <s v="Mujer"/>
    <n v="4"/>
    <d v="2015-05-05T00:00:00"/>
    <s v="Cardiologia"/>
    <n v="1"/>
    <s v="K08.8"/>
    <s v="Presuntivo"/>
    <x v="0"/>
    <s v="Atenciones Medicas"/>
    <x v="0"/>
    <s v="Mujer"/>
    <x v="13"/>
    <s v="de 1 a 4 años"/>
    <x v="281"/>
    <n v="0"/>
    <x v="0"/>
    <x v="1"/>
  </r>
  <r>
    <n v="358"/>
    <n v="201505"/>
    <n v="1234"/>
    <n v="1"/>
    <s v="41758N"/>
    <s v="1"/>
    <s v="DNI_0740"/>
    <s v="Mujer"/>
    <n v="2"/>
    <d v="2015-05-01T00:00:00"/>
    <s v="Cardiologia"/>
    <n v="1"/>
    <s v="I15.8"/>
    <s v="Repetido"/>
    <x v="0"/>
    <s v="Atenciones Medicas"/>
    <x v="0"/>
    <s v="Mujer"/>
    <x v="13"/>
    <s v="de 1 a 4 años"/>
    <x v="282"/>
    <n v="0"/>
    <x v="1"/>
    <x v="1"/>
  </r>
  <r>
    <n v="359"/>
    <n v="201505"/>
    <n v="1234"/>
    <n v="1"/>
    <s v="419896"/>
    <s v="1"/>
    <s v="DNI_1293"/>
    <s v="Hombre"/>
    <n v="59"/>
    <d v="2015-05-17T00:00:00"/>
    <s v="Cardiologia"/>
    <n v="1"/>
    <s v="I28.0"/>
    <s v="Presuntivo"/>
    <x v="0"/>
    <s v="Atenciones Medicas"/>
    <x v="1"/>
    <s v="Hombre"/>
    <x v="0"/>
    <s v="de 55 a 59 años"/>
    <x v="2"/>
    <n v="0"/>
    <x v="0"/>
    <x v="1"/>
  </r>
  <r>
    <n v="360"/>
    <n v="201505"/>
    <n v="1234"/>
    <n v="1"/>
    <s v="419989"/>
    <s v="1"/>
    <s v="DNI_0008"/>
    <s v="Mujer"/>
    <n v="31"/>
    <d v="2015-05-06T00:00:00"/>
    <s v="Ginecologia"/>
    <n v="1"/>
    <s v="O81.0"/>
    <s v="Definitivo"/>
    <x v="0"/>
    <s v="Atenciones Medicas"/>
    <x v="0"/>
    <s v="Mujer"/>
    <x v="4"/>
    <s v="de 30 a 34 años"/>
    <x v="283"/>
    <n v="1"/>
    <x v="1"/>
    <x v="0"/>
  </r>
  <r>
    <n v="361"/>
    <n v="201505"/>
    <n v="1234"/>
    <n v="1"/>
    <s v="419N6N"/>
    <s v="1"/>
    <s v="DNI_1403"/>
    <s v="Mujer"/>
    <n v="45"/>
    <d v="2015-05-14T00:00:00"/>
    <s v="Enfermeria"/>
    <n v="2"/>
    <s v="E78.5"/>
    <s v="Repetido"/>
    <x v="1"/>
    <s v="Atenciones No Medicas"/>
    <x v="0"/>
    <s v="Mujer"/>
    <x v="5"/>
    <s v="de 45 a 49 años"/>
    <x v="284"/>
    <n v="0"/>
    <x v="0"/>
    <x v="1"/>
  </r>
  <r>
    <n v="362"/>
    <n v="201505"/>
    <n v="1234"/>
    <n v="1"/>
    <s v="41A177"/>
    <s v="1"/>
    <s v="DNI_6971"/>
    <s v="Mujer"/>
    <n v="23"/>
    <d v="2015-05-10T00:00:00"/>
    <s v="Medicina General"/>
    <n v="1"/>
    <s v="F20.0"/>
    <s v="Definitivo"/>
    <x v="0"/>
    <s v="Atenciones Medicas"/>
    <x v="0"/>
    <s v="Mujer"/>
    <x v="10"/>
    <s v="de 20 a 24 años"/>
    <x v="6"/>
    <n v="1"/>
    <x v="0"/>
    <x v="0"/>
  </r>
  <r>
    <n v="363"/>
    <n v="201505"/>
    <n v="1234"/>
    <n v="1"/>
    <s v="41A445"/>
    <s v="1"/>
    <s v="DNI_0424"/>
    <s v="Hombre"/>
    <n v="34"/>
    <d v="2015-05-01T00:00:00"/>
    <s v="Medicina General"/>
    <n v="1"/>
    <s v="Z30.1"/>
    <s v="Definitivo"/>
    <x v="0"/>
    <s v="Atenciones Medicas"/>
    <x v="1"/>
    <s v="Hombre"/>
    <x v="4"/>
    <s v="de 30 a 34 años"/>
    <x v="285"/>
    <n v="1"/>
    <x v="0"/>
    <x v="0"/>
  </r>
  <r>
    <n v="364"/>
    <n v="201505"/>
    <n v="1234"/>
    <n v="1"/>
    <s v="41A585"/>
    <s v="1"/>
    <s v="DNI_0431"/>
    <s v="Mujer"/>
    <n v="30"/>
    <d v="2015-05-08T00:00:00"/>
    <s v="Medicina General"/>
    <n v="1"/>
    <s v="Z12.0"/>
    <s v="Presuntivo"/>
    <x v="0"/>
    <s v="Atenciones Medicas"/>
    <x v="0"/>
    <s v="Mujer"/>
    <x v="4"/>
    <s v="de 30 a 34 años"/>
    <x v="135"/>
    <n v="0"/>
    <x v="0"/>
    <x v="1"/>
  </r>
  <r>
    <n v="365"/>
    <n v="201505"/>
    <n v="1234"/>
    <n v="1"/>
    <s v="41N6A6"/>
    <s v="1"/>
    <s v="DNI_6952"/>
    <s v="Mujer"/>
    <n v="56"/>
    <d v="2015-05-01T00:00:00"/>
    <s v="Medicina General"/>
    <n v="1"/>
    <s v="R87.3"/>
    <s v="Definitivo"/>
    <x v="0"/>
    <s v="Atenciones Medicas"/>
    <x v="0"/>
    <s v="Mujer"/>
    <x v="0"/>
    <s v="de 55 a 59 años"/>
    <x v="286"/>
    <n v="1"/>
    <x v="0"/>
    <x v="0"/>
  </r>
  <r>
    <n v="366"/>
    <n v="201505"/>
    <n v="1234"/>
    <n v="1"/>
    <s v="42124N"/>
    <s v="1"/>
    <s v="DNI_1269"/>
    <s v="Hombre"/>
    <n v="3"/>
    <d v="2015-05-05T00:00:00"/>
    <s v="Cardiologia"/>
    <n v="1"/>
    <s v="K08.1"/>
    <s v="Repetido"/>
    <x v="0"/>
    <s v="Atenciones Medicas"/>
    <x v="1"/>
    <s v="Hombre"/>
    <x v="13"/>
    <s v="de 1 a 4 años"/>
    <x v="287"/>
    <n v="0"/>
    <x v="0"/>
    <x v="1"/>
  </r>
  <r>
    <n v="367"/>
    <n v="201505"/>
    <n v="1234"/>
    <n v="1"/>
    <s v="421298"/>
    <s v="1"/>
    <s v="DNI_1303"/>
    <s v="Hombre"/>
    <n v="2"/>
    <d v="2015-05-11T00:00:00"/>
    <s v="Cardiologia"/>
    <n v="1"/>
    <s v="H04.0"/>
    <s v="Presuntivo"/>
    <x v="0"/>
    <s v="Atenciones Medicas"/>
    <x v="1"/>
    <s v="Hombre"/>
    <x v="13"/>
    <s v="de 1 a 4 años"/>
    <x v="288"/>
    <n v="0"/>
    <x v="0"/>
    <x v="1"/>
  </r>
  <r>
    <n v="368"/>
    <n v="201505"/>
    <n v="1234"/>
    <n v="1"/>
    <s v="42129A"/>
    <s v="1"/>
    <s v="DNI_0601"/>
    <s v="Mujer"/>
    <n v="63"/>
    <d v="2015-05-05T00:00:00"/>
    <s v="Medicina Interna"/>
    <n v="1"/>
    <s v="K29.5"/>
    <s v="Repetido"/>
    <x v="0"/>
    <s v="Atenciones Medicas"/>
    <x v="0"/>
    <s v="Mujer"/>
    <x v="3"/>
    <s v="de 60 a 64 años"/>
    <x v="112"/>
    <n v="0"/>
    <x v="0"/>
    <x v="1"/>
  </r>
  <r>
    <n v="369"/>
    <n v="201505"/>
    <n v="1234"/>
    <n v="1"/>
    <s v="421477"/>
    <s v="1"/>
    <s v="DNI_0675"/>
    <s v="Mujer"/>
    <n v="79"/>
    <d v="2015-05-13T00:00:00"/>
    <s v="Odontologia"/>
    <n v="2"/>
    <s v="K03.6"/>
    <s v="Definitivo"/>
    <x v="1"/>
    <s v="Atenciones No Medicas"/>
    <x v="0"/>
    <s v="Mujer"/>
    <x v="2"/>
    <s v="de 65 años a más"/>
    <x v="289"/>
    <n v="1"/>
    <x v="0"/>
    <x v="0"/>
  </r>
  <r>
    <n v="370"/>
    <n v="201505"/>
    <n v="1234"/>
    <n v="1"/>
    <s v="422547"/>
    <s v="1"/>
    <s v="DNI_0485"/>
    <s v="Hombre"/>
    <n v="42"/>
    <d v="2015-05-01T00:00:00"/>
    <s v="Medicina General"/>
    <n v="1"/>
    <s v="Q97.1"/>
    <s v="Presuntivo"/>
    <x v="0"/>
    <s v="Atenciones Medicas"/>
    <x v="1"/>
    <s v="Hombre"/>
    <x v="6"/>
    <s v="de 40 a 44 años"/>
    <x v="290"/>
    <n v="0"/>
    <x v="0"/>
    <x v="1"/>
  </r>
  <r>
    <n v="371"/>
    <n v="201505"/>
    <n v="1234"/>
    <n v="1"/>
    <s v="4225N5"/>
    <s v="1"/>
    <s v="DNI_0565"/>
    <s v="Mujer"/>
    <n v="75"/>
    <d v="2015-05-01T00:00:00"/>
    <s v="Medicina Interna"/>
    <n v="1"/>
    <s v="Z36.2"/>
    <s v="Repetido"/>
    <x v="0"/>
    <s v="Atenciones Medicas"/>
    <x v="0"/>
    <s v="Mujer"/>
    <x v="2"/>
    <s v="de 65 años a más"/>
    <x v="291"/>
    <n v="0"/>
    <x v="0"/>
    <x v="1"/>
  </r>
  <r>
    <n v="372"/>
    <n v="201505"/>
    <n v="1234"/>
    <n v="1"/>
    <s v="422722"/>
    <s v="1"/>
    <s v="DNI_6909"/>
    <s v="Hombre"/>
    <n v="33"/>
    <d v="2015-05-05T00:00:00"/>
    <s v="Medicina General"/>
    <n v="1"/>
    <s v="K14.3"/>
    <s v="Repetido"/>
    <x v="0"/>
    <s v="Atenciones Medicas"/>
    <x v="1"/>
    <s v="Hombre"/>
    <x v="4"/>
    <s v="de 30 a 34 años"/>
    <x v="192"/>
    <n v="0"/>
    <x v="0"/>
    <x v="1"/>
  </r>
  <r>
    <n v="373"/>
    <n v="201505"/>
    <n v="1234"/>
    <n v="1"/>
    <s v="422899"/>
    <s v="1"/>
    <s v="DNI_1315"/>
    <s v="Hombre"/>
    <n v="1"/>
    <d v="2015-05-05T00:00:00"/>
    <s v="Cardiologia"/>
    <n v="1"/>
    <s v="K06.8"/>
    <s v="Repetido"/>
    <x v="0"/>
    <s v="Atenciones Medicas"/>
    <x v="1"/>
    <s v="Hombre"/>
    <x v="13"/>
    <s v="de 1 a 4 años"/>
    <x v="277"/>
    <n v="0"/>
    <x v="0"/>
    <x v="1"/>
  </r>
  <r>
    <n v="374"/>
    <n v="201505"/>
    <n v="1234"/>
    <n v="1"/>
    <s v="42411A"/>
    <s v="1"/>
    <s v="DNI_0414"/>
    <s v="Mujer"/>
    <n v="31"/>
    <d v="2015-05-07T00:00:00"/>
    <s v="Medicina General"/>
    <n v="1"/>
    <s v="Z11.0"/>
    <s v="Definitivo"/>
    <x v="0"/>
    <s v="Atenciones Medicas"/>
    <x v="0"/>
    <s v="Mujer"/>
    <x v="4"/>
    <s v="de 30 a 34 años"/>
    <x v="257"/>
    <n v="1"/>
    <x v="0"/>
    <x v="0"/>
  </r>
  <r>
    <n v="375"/>
    <n v="201505"/>
    <n v="1234"/>
    <n v="1"/>
    <s v="424127"/>
    <s v="1"/>
    <s v="DNI_0634"/>
    <s v="Mujer"/>
    <n v="70"/>
    <d v="2015-05-13T00:00:00"/>
    <s v="Odontologia"/>
    <n v="2"/>
    <s v="K04.9"/>
    <s v="Definitivo"/>
    <x v="1"/>
    <s v="Atenciones No Medicas"/>
    <x v="0"/>
    <s v="Mujer"/>
    <x v="2"/>
    <s v="de 65 años a más"/>
    <x v="292"/>
    <n v="1"/>
    <x v="0"/>
    <x v="0"/>
  </r>
  <r>
    <n v="376"/>
    <n v="201505"/>
    <n v="1234"/>
    <n v="1"/>
    <s v="424464"/>
    <s v="1"/>
    <s v="DNI_08787"/>
    <s v="Mujer"/>
    <n v="40"/>
    <d v="2015-05-09T00:00:00"/>
    <s v="Ginecologia"/>
    <n v="1"/>
    <s v="O92.3"/>
    <s v="Repetido"/>
    <x v="0"/>
    <s v="Atenciones Medicas"/>
    <x v="0"/>
    <s v="Mujer"/>
    <x v="6"/>
    <s v="de 40 a 44 años"/>
    <x v="293"/>
    <n v="0"/>
    <x v="0"/>
    <x v="1"/>
  </r>
  <r>
    <n v="377"/>
    <n v="201505"/>
    <n v="1234"/>
    <n v="1"/>
    <s v="42458A"/>
    <s v="1"/>
    <s v="DNI_08781"/>
    <s v="Mujer"/>
    <n v="34"/>
    <d v="2015-05-09T00:00:00"/>
    <s v="Ginecologia"/>
    <n v="1"/>
    <s v="O92.6"/>
    <s v="Repetido"/>
    <x v="0"/>
    <s v="Atenciones Medicas"/>
    <x v="0"/>
    <s v="Mujer"/>
    <x v="4"/>
    <s v="de 30 a 34 años"/>
    <x v="10"/>
    <n v="0"/>
    <x v="0"/>
    <x v="1"/>
  </r>
  <r>
    <n v="378"/>
    <n v="201505"/>
    <n v="1234"/>
    <n v="1"/>
    <s v="424642"/>
    <s v="1"/>
    <s v="DNI_6897"/>
    <s v="Mujer"/>
    <n v="15"/>
    <d v="2015-05-11T00:00:00"/>
    <s v="Medicina General"/>
    <n v="1"/>
    <s v="I24.8"/>
    <s v="Repetido"/>
    <x v="0"/>
    <s v="Atenciones Medicas"/>
    <x v="0"/>
    <s v="Mujer"/>
    <x v="8"/>
    <s v="de 15 a 19 años"/>
    <x v="294"/>
    <n v="0"/>
    <x v="0"/>
    <x v="1"/>
  </r>
  <r>
    <n v="379"/>
    <n v="201505"/>
    <n v="1234"/>
    <n v="1"/>
    <s v="424644"/>
    <s v="1"/>
    <s v="DNI_0674"/>
    <s v="Mujer"/>
    <n v="71"/>
    <d v="2015-05-11T00:00:00"/>
    <s v="Odontologia"/>
    <n v="2"/>
    <s v="K00.7"/>
    <s v="Repetido"/>
    <x v="1"/>
    <s v="Atenciones No Medicas"/>
    <x v="0"/>
    <s v="Mujer"/>
    <x v="2"/>
    <s v="de 65 años a más"/>
    <x v="295"/>
    <n v="0"/>
    <x v="0"/>
    <x v="1"/>
  </r>
  <r>
    <n v="380"/>
    <n v="201505"/>
    <n v="1234"/>
    <n v="1"/>
    <s v="424767"/>
    <s v="1"/>
    <s v="DNI_0411"/>
    <s v="Hombre"/>
    <n v="32"/>
    <d v="2015-05-10T00:00:00"/>
    <s v="Medicina General"/>
    <n v="1"/>
    <s v="Q51.9"/>
    <s v="Presuntivo"/>
    <x v="0"/>
    <s v="Atenciones Medicas"/>
    <x v="1"/>
    <s v="Hombre"/>
    <x v="4"/>
    <s v="de 30 a 34 años"/>
    <x v="296"/>
    <n v="0"/>
    <x v="0"/>
    <x v="1"/>
  </r>
  <r>
    <n v="381"/>
    <n v="201505"/>
    <n v="1234"/>
    <n v="1"/>
    <s v="424N47"/>
    <s v="1"/>
    <s v="DNI_0770"/>
    <s v="Mujer"/>
    <n v="43"/>
    <d v="2015-05-13T00:00:00"/>
    <s v="Psicologia"/>
    <n v="2"/>
    <s v="E76.8"/>
    <s v="Repetido"/>
    <x v="1"/>
    <s v="Atenciones No Medicas"/>
    <x v="0"/>
    <s v="Mujer"/>
    <x v="6"/>
    <s v="de 40 a 44 años"/>
    <x v="297"/>
    <n v="0"/>
    <x v="0"/>
    <x v="1"/>
  </r>
  <r>
    <n v="382"/>
    <n v="201505"/>
    <n v="1234"/>
    <n v="1"/>
    <s v="425195"/>
    <s v="1"/>
    <s v="DNI_08827"/>
    <s v="Mujer"/>
    <n v="39"/>
    <d v="2015-05-14T00:00:00"/>
    <s v="Ginecologia"/>
    <n v="1"/>
    <s v="K12.0"/>
    <s v="Definitivo"/>
    <x v="0"/>
    <s v="Atenciones Medicas"/>
    <x v="0"/>
    <s v="Mujer"/>
    <x v="7"/>
    <s v="de 35 a 39 años"/>
    <x v="213"/>
    <n v="1"/>
    <x v="0"/>
    <x v="0"/>
  </r>
  <r>
    <n v="383"/>
    <n v="201505"/>
    <n v="1234"/>
    <n v="1"/>
    <s v="425529"/>
    <s v="1"/>
    <s v="DNI_0741"/>
    <s v="Hombre"/>
    <n v="3"/>
    <d v="2015-05-10T00:00:00"/>
    <s v="Oftalmologia"/>
    <n v="1"/>
    <s v="H01.8"/>
    <s v="Definitivo"/>
    <x v="0"/>
    <s v="Atenciones Medicas"/>
    <x v="1"/>
    <s v="Hombre"/>
    <x v="13"/>
    <s v="de 1 a 4 años"/>
    <x v="298"/>
    <n v="1"/>
    <x v="0"/>
    <x v="0"/>
  </r>
  <r>
    <n v="384"/>
    <n v="201505"/>
    <n v="1234"/>
    <n v="1"/>
    <s v="42579A"/>
    <s v="1"/>
    <s v="DNI_6904"/>
    <s v="Mujer"/>
    <n v="32"/>
    <d v="2015-05-05T00:00:00"/>
    <s v="Medicina General"/>
    <n v="1"/>
    <s v="F41.2"/>
    <s v="Presuntivo"/>
    <x v="0"/>
    <s v="Atenciones Medicas"/>
    <x v="0"/>
    <s v="Mujer"/>
    <x v="4"/>
    <s v="de 30 a 34 años"/>
    <x v="126"/>
    <n v="0"/>
    <x v="0"/>
    <x v="1"/>
  </r>
  <r>
    <n v="385"/>
    <n v="201505"/>
    <n v="1234"/>
    <n v="1"/>
    <s v="426782"/>
    <s v="1"/>
    <s v="DNI_0496"/>
    <s v="Hombre"/>
    <n v="47"/>
    <d v="2015-05-01T00:00:00"/>
    <s v="Medicina General"/>
    <n v="1"/>
    <s v="R87.4"/>
    <s v="Definitivo"/>
    <x v="0"/>
    <s v="Atenciones Medicas"/>
    <x v="1"/>
    <s v="Hombre"/>
    <x v="5"/>
    <s v="de 45 a 49 años"/>
    <x v="299"/>
    <n v="1"/>
    <x v="0"/>
    <x v="0"/>
  </r>
  <r>
    <n v="386"/>
    <n v="201505"/>
    <n v="1234"/>
    <n v="1"/>
    <s v="426A86"/>
    <s v="1"/>
    <s v="DNI_1316"/>
    <s v="Hombre"/>
    <n v="1"/>
    <d v="2015-05-05T00:00:00"/>
    <s v="Cardiologia"/>
    <n v="1"/>
    <s v="K07.4"/>
    <s v="Presuntivo"/>
    <x v="0"/>
    <s v="Atenciones Medicas"/>
    <x v="1"/>
    <s v="Hombre"/>
    <x v="13"/>
    <s v="de 1 a 4 años"/>
    <x v="300"/>
    <n v="0"/>
    <x v="0"/>
    <x v="1"/>
  </r>
  <r>
    <n v="387"/>
    <n v="201505"/>
    <n v="1234"/>
    <n v="1"/>
    <s v="427115"/>
    <s v="1"/>
    <s v="DNI_1317"/>
    <s v="Mujer"/>
    <n v="2"/>
    <d v="2015-05-05T00:00:00"/>
    <s v="Cardiologia"/>
    <n v="1"/>
    <s v="K07.5"/>
    <s v="Presuntivo"/>
    <x v="0"/>
    <s v="Atenciones Medicas"/>
    <x v="0"/>
    <s v="Mujer"/>
    <x v="13"/>
    <s v="de 1 a 4 años"/>
    <x v="27"/>
    <n v="0"/>
    <x v="0"/>
    <x v="1"/>
  </r>
  <r>
    <n v="388"/>
    <n v="201505"/>
    <n v="1234"/>
    <n v="1"/>
    <s v="427954"/>
    <s v="1"/>
    <s v="DNI_08843"/>
    <s v="Mujer"/>
    <n v="45"/>
    <d v="2015-05-10T00:00:00"/>
    <s v="Ginecologia"/>
    <n v="1"/>
    <s v="O98.2"/>
    <s v="Repetido"/>
    <x v="0"/>
    <s v="Atenciones Medicas"/>
    <x v="0"/>
    <s v="Mujer"/>
    <x v="5"/>
    <s v="de 45 a 49 años"/>
    <x v="57"/>
    <n v="0"/>
    <x v="0"/>
    <x v="1"/>
  </r>
  <r>
    <n v="389"/>
    <n v="201505"/>
    <n v="1234"/>
    <n v="1"/>
    <s v="429479"/>
    <s v="1"/>
    <s v="DNI_0697"/>
    <s v="Mujer"/>
    <n v="82"/>
    <d v="2015-05-14T00:00:00"/>
    <s v="Odontologia"/>
    <n v="2"/>
    <s v="K23.0"/>
    <s v="Presuntivo"/>
    <x v="1"/>
    <s v="Atenciones No Medicas"/>
    <x v="0"/>
    <s v="Mujer"/>
    <x v="2"/>
    <s v="de 65 años a más"/>
    <x v="9"/>
    <n v="0"/>
    <x v="0"/>
    <x v="1"/>
  </r>
  <r>
    <n v="390"/>
    <n v="201505"/>
    <n v="1234"/>
    <n v="1"/>
    <s v="429767"/>
    <s v="1"/>
    <s v="DNI_0008"/>
    <s v="Mujer"/>
    <n v="31"/>
    <d v="2015-05-14T00:00:00"/>
    <s v="Ginecologia"/>
    <n v="1"/>
    <s v="K11.4"/>
    <s v="Definitivo"/>
    <x v="0"/>
    <s v="Atenciones Medicas"/>
    <x v="0"/>
    <s v="Mujer"/>
    <x v="4"/>
    <s v="de 30 a 34 años"/>
    <x v="301"/>
    <n v="1"/>
    <x v="1"/>
    <x v="0"/>
  </r>
  <r>
    <n v="391"/>
    <n v="201505"/>
    <n v="1234"/>
    <n v="1"/>
    <s v="429AA7"/>
    <s v="1"/>
    <s v="DNI_0666"/>
    <s v="Hombre"/>
    <n v="30"/>
    <d v="2015-05-01T00:00:00"/>
    <s v="Odontologia"/>
    <n v="2"/>
    <s v="K02.4"/>
    <s v="Presuntivo"/>
    <x v="1"/>
    <s v="Atenciones No Medicas"/>
    <x v="1"/>
    <s v="Hombre"/>
    <x v="4"/>
    <s v="de 30 a 34 años"/>
    <x v="302"/>
    <n v="0"/>
    <x v="0"/>
    <x v="1"/>
  </r>
  <r>
    <n v="392"/>
    <n v="201505"/>
    <n v="1234"/>
    <n v="1"/>
    <s v="42A152"/>
    <s v="1"/>
    <s v="DNI_6913"/>
    <s v="Hombre"/>
    <n v="51"/>
    <d v="2015-05-05T00:00:00"/>
    <s v="Medicina General"/>
    <n v="1"/>
    <s v="K14.4"/>
    <s v="Definitivo"/>
    <x v="0"/>
    <s v="Atenciones Medicas"/>
    <x v="1"/>
    <s v="Hombre"/>
    <x v="1"/>
    <s v="de 50 a 54 años"/>
    <x v="69"/>
    <n v="1"/>
    <x v="0"/>
    <x v="0"/>
  </r>
  <r>
    <n v="393"/>
    <n v="201505"/>
    <n v="1234"/>
    <n v="1"/>
    <s v="42A86N"/>
    <s v="1"/>
    <s v="DNI_0525"/>
    <s v="Hombre"/>
    <n v="27"/>
    <d v="2015-05-11T00:00:00"/>
    <s v="Medicina Interna"/>
    <n v="1"/>
    <s v="K44.9"/>
    <s v="Presuntivo"/>
    <x v="0"/>
    <s v="Atenciones Medicas"/>
    <x v="1"/>
    <s v="Hombre"/>
    <x v="9"/>
    <s v="de 25 a 29 años"/>
    <x v="73"/>
    <n v="0"/>
    <x v="0"/>
    <x v="1"/>
  </r>
  <r>
    <n v="394"/>
    <n v="201505"/>
    <n v="1234"/>
    <n v="1"/>
    <s v="42A98N"/>
    <s v="1"/>
    <s v="DNI_0603"/>
    <s v="Hombre"/>
    <n v="65"/>
    <d v="2015-05-10T00:00:00"/>
    <s v="Medicina Interna"/>
    <n v="1"/>
    <s v="B18.1"/>
    <s v="Presuntivo"/>
    <x v="0"/>
    <s v="Atenciones Medicas"/>
    <x v="1"/>
    <s v="Hombre"/>
    <x v="2"/>
    <s v="de 65 años a más"/>
    <x v="175"/>
    <n v="0"/>
    <x v="0"/>
    <x v="1"/>
  </r>
  <r>
    <n v="395"/>
    <n v="201505"/>
    <n v="1234"/>
    <n v="1"/>
    <s v="42A99A"/>
    <s v="1"/>
    <s v="DNI_6895"/>
    <s v="Mujer"/>
    <n v="21"/>
    <d v="2015-05-09T00:00:00"/>
    <s v="Medicina General"/>
    <n v="1"/>
    <s v="Q51.9"/>
    <s v="Presuntivo"/>
    <x v="0"/>
    <s v="Atenciones Medicas"/>
    <x v="0"/>
    <s v="Mujer"/>
    <x v="10"/>
    <s v="de 20 a 24 años"/>
    <x v="296"/>
    <n v="0"/>
    <x v="0"/>
    <x v="1"/>
  </r>
  <r>
    <n v="396"/>
    <n v="201505"/>
    <n v="1234"/>
    <n v="1"/>
    <s v="42N58A"/>
    <s v="1"/>
    <s v="DNI_08852"/>
    <s v="Mujer"/>
    <n v="54"/>
    <d v="2015-05-01T00:00:00"/>
    <s v="Ginecologia"/>
    <n v="1"/>
    <s v="Q96.8"/>
    <s v="Presuntivo"/>
    <x v="0"/>
    <s v="Atenciones Medicas"/>
    <x v="0"/>
    <s v="Mujer"/>
    <x v="1"/>
    <s v="de 50 a 54 años"/>
    <x v="303"/>
    <n v="0"/>
    <x v="0"/>
    <x v="1"/>
  </r>
  <r>
    <n v="397"/>
    <n v="201505"/>
    <n v="1234"/>
    <n v="1"/>
    <s v="4411A5"/>
    <s v="1"/>
    <s v="DNI_0751"/>
    <s v="Mujer"/>
    <n v="11"/>
    <d v="2015-05-07T00:00:00"/>
    <s v="Oftalmologia"/>
    <n v="1"/>
    <s v="H02.0"/>
    <s v="Definitivo"/>
    <x v="0"/>
    <s v="Atenciones Medicas"/>
    <x v="0"/>
    <s v="Mujer"/>
    <x v="11"/>
    <s v="de 10 a 14 años"/>
    <x v="304"/>
    <n v="1"/>
    <x v="0"/>
    <x v="0"/>
  </r>
  <r>
    <n v="398"/>
    <n v="201505"/>
    <n v="1234"/>
    <n v="1"/>
    <s v="441417"/>
    <s v="1"/>
    <s v="DNI_0760"/>
    <s v="Hombre"/>
    <n v="1"/>
    <d v="2015-05-07T00:00:00"/>
    <s v="Oftalmologia"/>
    <n v="1"/>
    <s v="H02.3"/>
    <s v="Definitivo"/>
    <x v="0"/>
    <s v="Atenciones Medicas"/>
    <x v="1"/>
    <s v="Hombre"/>
    <x v="13"/>
    <s v="de 1 a 4 años"/>
    <x v="305"/>
    <n v="1"/>
    <x v="0"/>
    <x v="0"/>
  </r>
  <r>
    <n v="399"/>
    <n v="201505"/>
    <n v="1234"/>
    <n v="1"/>
    <s v="441569"/>
    <s v="1"/>
    <s v="DNI_0685"/>
    <s v="Hombre"/>
    <n v="42"/>
    <d v="2015-05-14T00:00:00"/>
    <s v="Odontologia"/>
    <n v="2"/>
    <s v="K22.6"/>
    <s v="Definitivo"/>
    <x v="1"/>
    <s v="Atenciones No Medicas"/>
    <x v="1"/>
    <s v="Hombre"/>
    <x v="6"/>
    <s v="de 40 a 44 años"/>
    <x v="306"/>
    <n v="1"/>
    <x v="0"/>
    <x v="1"/>
  </r>
  <r>
    <n v="400"/>
    <n v="201505"/>
    <n v="1234"/>
    <n v="1"/>
    <s v="441674"/>
    <s v="1"/>
    <s v="DNI_0667"/>
    <s v="Mujer"/>
    <n v="32"/>
    <d v="2015-05-13T00:00:00"/>
    <s v="Odontologia"/>
    <n v="2"/>
    <s v="K05.3"/>
    <s v="Definitivo"/>
    <x v="1"/>
    <s v="Atenciones No Medicas"/>
    <x v="0"/>
    <s v="Mujer"/>
    <x v="4"/>
    <s v="de 30 a 34 años"/>
    <x v="7"/>
    <n v="1"/>
    <x v="0"/>
    <x v="0"/>
  </r>
  <r>
    <n v="401"/>
    <n v="201505"/>
    <n v="1234"/>
    <n v="1"/>
    <s v="441919"/>
    <s v="1"/>
    <s v="DNI_0735"/>
    <s v="Hombre"/>
    <n v="0"/>
    <d v="2015-05-07T00:00:00"/>
    <s v="Oftalmologia"/>
    <n v="1"/>
    <s v="H01.9"/>
    <s v="Definitivo"/>
    <x v="0"/>
    <s v="Atenciones Medicas"/>
    <x v="1"/>
    <s v="Hombre"/>
    <x v="14"/>
    <s v="Menores  de 1 año"/>
    <x v="307"/>
    <n v="1"/>
    <x v="0"/>
    <x v="0"/>
  </r>
  <r>
    <n v="402"/>
    <n v="201505"/>
    <n v="1234"/>
    <n v="1"/>
    <s v="441975"/>
    <s v="1"/>
    <s v="DNI_08782"/>
    <s v="Mujer"/>
    <n v="36"/>
    <d v="2015-05-10T00:00:00"/>
    <s v="Ginecologia"/>
    <n v="1"/>
    <s v="O92.5"/>
    <s v="Presuntivo"/>
    <x v="0"/>
    <s v="Atenciones Medicas"/>
    <x v="0"/>
    <s v="Mujer"/>
    <x v="7"/>
    <s v="de 35 a 39 años"/>
    <x v="171"/>
    <n v="0"/>
    <x v="0"/>
    <x v="1"/>
  </r>
  <r>
    <n v="403"/>
    <n v="201505"/>
    <n v="1234"/>
    <n v="1"/>
    <s v="441A12"/>
    <s v="1"/>
    <s v="DNI_0756"/>
    <s v="Mujer"/>
    <n v="0"/>
    <d v="2015-05-07T00:00:00"/>
    <s v="Oftalmologia"/>
    <n v="1"/>
    <s v="H02.9"/>
    <s v="Presuntivo"/>
    <x v="0"/>
    <s v="Atenciones Medicas"/>
    <x v="0"/>
    <s v="Mujer"/>
    <x v="14"/>
    <s v="Menores  de 1 año"/>
    <x v="308"/>
    <n v="0"/>
    <x v="0"/>
    <x v="1"/>
  </r>
  <r>
    <n v="404"/>
    <n v="201505"/>
    <n v="1234"/>
    <n v="1"/>
    <s v="441A9N"/>
    <s v="1"/>
    <s v="DNI_1306"/>
    <s v="Hombre"/>
    <n v="4"/>
    <d v="2015-05-17T00:00:00"/>
    <s v="Cardiologia"/>
    <n v="1"/>
    <s v="I26.0"/>
    <s v="Repetido"/>
    <x v="0"/>
    <s v="Atenciones Medicas"/>
    <x v="1"/>
    <s v="Hombre"/>
    <x v="13"/>
    <s v="de 1 a 4 años"/>
    <x v="11"/>
    <n v="0"/>
    <x v="0"/>
    <x v="1"/>
  </r>
  <r>
    <n v="405"/>
    <n v="201505"/>
    <n v="1234"/>
    <n v="1"/>
    <s v="441N16"/>
    <s v="1"/>
    <s v="DNI_1296"/>
    <s v="Hombre"/>
    <n v="5"/>
    <d v="2015-05-01T00:00:00"/>
    <s v="Cardiologia"/>
    <n v="1"/>
    <s v="I11.0"/>
    <s v="Repetido"/>
    <x v="0"/>
    <s v="Atenciones Medicas"/>
    <x v="1"/>
    <s v="Hombre"/>
    <x v="12"/>
    <s v="de 5 a 9 años"/>
    <x v="309"/>
    <n v="0"/>
    <x v="0"/>
    <x v="1"/>
  </r>
  <r>
    <n v="406"/>
    <n v="201505"/>
    <n v="1234"/>
    <n v="1"/>
    <s v="442292"/>
    <s v="1"/>
    <s v="DNI_08844"/>
    <s v="Mujer"/>
    <n v="44"/>
    <d v="2015-05-14T00:00:00"/>
    <s v="Ginecologia"/>
    <n v="1"/>
    <s v="K11.9"/>
    <s v="Definitivo"/>
    <x v="0"/>
    <s v="Atenciones Medicas"/>
    <x v="0"/>
    <s v="Mujer"/>
    <x v="6"/>
    <s v="de 40 a 44 años"/>
    <x v="133"/>
    <n v="1"/>
    <x v="0"/>
    <x v="0"/>
  </r>
  <r>
    <n v="407"/>
    <n v="201505"/>
    <n v="1234"/>
    <n v="1"/>
    <s v="442498"/>
    <s v="1"/>
    <s v="DNI_08793"/>
    <s v="Mujer"/>
    <n v="44"/>
    <d v="2015-05-10T00:00:00"/>
    <s v="Ginecologia"/>
    <n v="1"/>
    <s v="O99.2"/>
    <s v="Presuntivo"/>
    <x v="0"/>
    <s v="Atenciones Medicas"/>
    <x v="0"/>
    <s v="Mujer"/>
    <x v="6"/>
    <s v="de 40 a 44 años"/>
    <x v="35"/>
    <n v="0"/>
    <x v="0"/>
    <x v="1"/>
  </r>
  <r>
    <n v="408"/>
    <n v="201505"/>
    <n v="1234"/>
    <n v="1"/>
    <s v="442514"/>
    <s v="1"/>
    <s v="DNI_0773"/>
    <s v="Hombre"/>
    <n v="35"/>
    <d v="2015-05-16T00:00:00"/>
    <s v="Psicologia"/>
    <n v="2"/>
    <s v="E78.9"/>
    <s v="Presuntivo"/>
    <x v="1"/>
    <s v="Atenciones No Medicas"/>
    <x v="1"/>
    <s v="Hombre"/>
    <x v="7"/>
    <s v="de 35 a 39 años"/>
    <x v="185"/>
    <n v="0"/>
    <x v="0"/>
    <x v="1"/>
  </r>
  <r>
    <n v="409"/>
    <n v="201505"/>
    <n v="1234"/>
    <n v="1"/>
    <s v="442597"/>
    <s v="1"/>
    <s v="DNI_0763"/>
    <s v="Mujer"/>
    <n v="10"/>
    <d v="2015-05-07T00:00:00"/>
    <s v="Oftalmologia"/>
    <n v="1"/>
    <s v="H02.5"/>
    <s v="Presuntivo"/>
    <x v="0"/>
    <s v="Atenciones Medicas"/>
    <x v="0"/>
    <s v="Mujer"/>
    <x v="11"/>
    <s v="de 10 a 14 años"/>
    <x v="310"/>
    <n v="0"/>
    <x v="0"/>
    <x v="1"/>
  </r>
  <r>
    <n v="410"/>
    <n v="201505"/>
    <n v="1234"/>
    <n v="1"/>
    <s v="44259N"/>
    <s v="1"/>
    <s v="DNI_0805"/>
    <s v="Mujer"/>
    <n v="44"/>
    <d v="2015-05-16T00:00:00"/>
    <s v="Psicologia"/>
    <n v="2"/>
    <s v="E78.6"/>
    <s v="Presuntivo"/>
    <x v="1"/>
    <s v="Atenciones No Medicas"/>
    <x v="0"/>
    <s v="Mujer"/>
    <x v="6"/>
    <s v="de 40 a 44 años"/>
    <x v="311"/>
    <n v="0"/>
    <x v="0"/>
    <x v="1"/>
  </r>
  <r>
    <n v="411"/>
    <n v="201505"/>
    <n v="1234"/>
    <n v="1"/>
    <s v="4426A2"/>
    <s v="1"/>
    <s v="DNI_0517"/>
    <s v="Hombre"/>
    <n v="49"/>
    <d v="2015-05-10T00:00:00"/>
    <s v="Medicina General"/>
    <n v="1"/>
    <s v="F41.2"/>
    <s v="Repetido"/>
    <x v="0"/>
    <s v="Atenciones Medicas"/>
    <x v="1"/>
    <s v="Hombre"/>
    <x v="5"/>
    <s v="de 45 a 49 años"/>
    <x v="126"/>
    <n v="0"/>
    <x v="0"/>
    <x v="1"/>
  </r>
  <r>
    <n v="412"/>
    <n v="201505"/>
    <n v="1234"/>
    <n v="1"/>
    <s v="442751"/>
    <s v="1"/>
    <s v="DNI_0576"/>
    <s v="Mujer"/>
    <n v="61"/>
    <d v="2015-05-01T00:00:00"/>
    <s v="Medicina Interna"/>
    <n v="1"/>
    <s v="D12.4"/>
    <s v="Presuntivo"/>
    <x v="0"/>
    <s v="Atenciones Medicas"/>
    <x v="0"/>
    <s v="Mujer"/>
    <x v="3"/>
    <s v="de 60 a 64 años"/>
    <x v="312"/>
    <n v="0"/>
    <x v="0"/>
    <x v="1"/>
  </r>
  <r>
    <n v="413"/>
    <n v="201505"/>
    <n v="1234"/>
    <n v="1"/>
    <s v="442777"/>
    <s v="1"/>
    <s v="DNI_0561"/>
    <s v="Hombre"/>
    <n v="34"/>
    <d v="2015-05-01T00:00:00"/>
    <s v="Medicina Interna"/>
    <n v="1"/>
    <s v="K21.0"/>
    <s v="Presuntivo"/>
    <x v="0"/>
    <s v="Atenciones Medicas"/>
    <x v="1"/>
    <s v="Hombre"/>
    <x v="4"/>
    <s v="de 30 a 34 años"/>
    <x v="146"/>
    <n v="0"/>
    <x v="0"/>
    <x v="1"/>
  </r>
  <r>
    <n v="414"/>
    <n v="201505"/>
    <n v="1234"/>
    <n v="1"/>
    <s v="442827"/>
    <s v="1"/>
    <s v="DNI_1274"/>
    <s v="Hombre"/>
    <n v="0"/>
    <d v="2015-05-05T00:00:00"/>
    <s v="Cardiologia"/>
    <n v="1"/>
    <s v="K07.3"/>
    <s v="Presuntivo"/>
    <x v="0"/>
    <s v="Atenciones Medicas"/>
    <x v="1"/>
    <s v="Hombre"/>
    <x v="14"/>
    <s v="Menores  de 1 año"/>
    <x v="313"/>
    <n v="0"/>
    <x v="0"/>
    <x v="1"/>
  </r>
  <r>
    <n v="415"/>
    <n v="201505"/>
    <n v="1234"/>
    <n v="1"/>
    <s v="442A26"/>
    <s v="1"/>
    <s v="DNI_08799"/>
    <s v="Mujer"/>
    <n v="48"/>
    <d v="2015-05-09T00:00:00"/>
    <s v="Ginecologia"/>
    <n v="1"/>
    <s v="O92.7"/>
    <s v="Definitivo"/>
    <x v="0"/>
    <s v="Atenciones Medicas"/>
    <x v="0"/>
    <s v="Mujer"/>
    <x v="5"/>
    <s v="de 45 a 49 años"/>
    <x v="314"/>
    <n v="1"/>
    <x v="0"/>
    <x v="0"/>
  </r>
  <r>
    <n v="416"/>
    <n v="201505"/>
    <n v="1234"/>
    <n v="1"/>
    <s v="442N59"/>
    <s v="1"/>
    <s v="DNI_08826"/>
    <s v="Mujer"/>
    <n v="41"/>
    <d v="2015-05-10T00:00:00"/>
    <s v="Ginecologia"/>
    <n v="1"/>
    <s v="O98.3"/>
    <s v="Definitivo"/>
    <x v="0"/>
    <s v="Atenciones Medicas"/>
    <x v="0"/>
    <s v="Mujer"/>
    <x v="6"/>
    <s v="de 40 a 44 años"/>
    <x v="176"/>
    <n v="1"/>
    <x v="0"/>
    <x v="0"/>
  </r>
  <r>
    <n v="417"/>
    <n v="201505"/>
    <n v="1234"/>
    <n v="1"/>
    <s v="442N62"/>
    <s v="1"/>
    <s v="DNI_0759"/>
    <s v="Hombre"/>
    <n v="1"/>
    <d v="2015-05-10T00:00:00"/>
    <s v="Oftalmologia"/>
    <n v="1"/>
    <s v="H01.9"/>
    <s v="Definitivo"/>
    <x v="0"/>
    <s v="Atenciones Medicas"/>
    <x v="1"/>
    <s v="Hombre"/>
    <x v="13"/>
    <s v="de 1 a 4 años"/>
    <x v="307"/>
    <n v="1"/>
    <x v="0"/>
    <x v="0"/>
  </r>
  <r>
    <n v="418"/>
    <n v="201505"/>
    <n v="1234"/>
    <n v="1"/>
    <s v="441A9N"/>
    <s v="1"/>
    <s v="DNI_1306"/>
    <s v="Mujer"/>
    <n v="1"/>
    <d v="2015-05-14T00:00:00"/>
    <s v="Oftalmologia"/>
    <n v="1"/>
    <s v="H10.8"/>
    <s v="Presuntivo"/>
    <x v="0"/>
    <s v="Atenciones Medicas"/>
    <x v="0"/>
    <s v="Mujer"/>
    <x v="13"/>
    <s v="de 1 a 4 años"/>
    <x v="315"/>
    <n v="0"/>
    <x v="1"/>
    <x v="1"/>
  </r>
  <r>
    <n v="419"/>
    <n v="201505"/>
    <n v="1234"/>
    <n v="1"/>
    <s v="444542"/>
    <s v="1"/>
    <s v="DNI_0772"/>
    <s v="Mujer"/>
    <n v="36"/>
    <d v="2015-05-13T00:00:00"/>
    <s v="Psicologia"/>
    <n v="2"/>
    <s v="E78.3"/>
    <s v="Definitivo"/>
    <x v="1"/>
    <s v="Atenciones No Medicas"/>
    <x v="0"/>
    <s v="Mujer"/>
    <x v="7"/>
    <s v="de 35 a 39 años"/>
    <x v="316"/>
    <n v="1"/>
    <x v="0"/>
    <x v="0"/>
  </r>
  <r>
    <n v="420"/>
    <n v="201505"/>
    <n v="1234"/>
    <n v="1"/>
    <s v="444576"/>
    <s v="1"/>
    <s v="DNI_0765"/>
    <s v="Hombre"/>
    <n v="0"/>
    <d v="2015-05-14T00:00:00"/>
    <s v="Oftalmologia"/>
    <n v="1"/>
    <s v="H11.0"/>
    <s v="Repetido"/>
    <x v="0"/>
    <s v="Atenciones Medicas"/>
    <x v="1"/>
    <s v="Hombre"/>
    <x v="14"/>
    <s v="Menores  de 1 año"/>
    <x v="317"/>
    <n v="0"/>
    <x v="0"/>
    <x v="1"/>
  </r>
  <r>
    <n v="421"/>
    <n v="201505"/>
    <n v="1234"/>
    <n v="1"/>
    <s v="444655"/>
    <s v="1"/>
    <s v="DNI_1460"/>
    <s v="Mujer"/>
    <n v="36"/>
    <d v="2015-05-14T00:00:00"/>
    <s v="Ginecologia"/>
    <n v="1"/>
    <s v="K13.6"/>
    <s v="Presuntivo"/>
    <x v="0"/>
    <s v="Atenciones Medicas"/>
    <x v="0"/>
    <s v="Mujer"/>
    <x v="7"/>
    <s v="de 35 a 39 años"/>
    <x v="163"/>
    <n v="0"/>
    <x v="0"/>
    <x v="1"/>
  </r>
  <r>
    <n v="422"/>
    <n v="201505"/>
    <n v="1234"/>
    <n v="1"/>
    <s v="444675"/>
    <s v="1"/>
    <s v="DNI_0757"/>
    <s v="Mujer"/>
    <n v="0"/>
    <d v="2015-05-07T00:00:00"/>
    <s v="Oftalmologia"/>
    <n v="1"/>
    <s v="H02.6"/>
    <s v="Repetido"/>
    <x v="0"/>
    <s v="Atenciones Medicas"/>
    <x v="0"/>
    <s v="Mujer"/>
    <x v="14"/>
    <s v="Menores  de 1 año"/>
    <x v="318"/>
    <n v="0"/>
    <x v="0"/>
    <x v="1"/>
  </r>
  <r>
    <n v="423"/>
    <n v="201505"/>
    <n v="1234"/>
    <n v="1"/>
    <s v="4446NA"/>
    <s v="1"/>
    <s v="DNI_0651"/>
    <s v="Mujer"/>
    <n v="0"/>
    <d v="2015-05-14T00:00:00"/>
    <s v="Odontologia"/>
    <n v="2"/>
    <s v="K22.5"/>
    <s v="Definitivo"/>
    <x v="1"/>
    <s v="Atenciones No Medicas"/>
    <x v="0"/>
    <s v="Mujer"/>
    <x v="14"/>
    <s v="Menores  de 1 año"/>
    <x v="319"/>
    <n v="1"/>
    <x v="0"/>
    <x v="0"/>
  </r>
  <r>
    <n v="424"/>
    <n v="201505"/>
    <n v="1234"/>
    <n v="1"/>
    <s v="444794"/>
    <s v="1"/>
    <s v="DNI_0413"/>
    <s v="Hombre"/>
    <n v="33"/>
    <d v="2015-05-10T00:00:00"/>
    <s v="Medicina General"/>
    <n v="1"/>
    <s v="F19.8"/>
    <s v="Repetido"/>
    <x v="0"/>
    <s v="Atenciones Medicas"/>
    <x v="1"/>
    <s v="Hombre"/>
    <x v="4"/>
    <s v="de 30 a 34 años"/>
    <x v="320"/>
    <n v="0"/>
    <x v="0"/>
    <x v="1"/>
  </r>
  <r>
    <n v="425"/>
    <n v="201505"/>
    <n v="1234"/>
    <n v="1"/>
    <s v="444828"/>
    <s v="1"/>
    <s v="DNI_0563"/>
    <s v="Hombre"/>
    <n v="30"/>
    <d v="2015-05-11T00:00:00"/>
    <s v="Medicina Interna"/>
    <n v="1"/>
    <s v="C16.0"/>
    <s v="Repetido"/>
    <x v="0"/>
    <s v="Atenciones Medicas"/>
    <x v="1"/>
    <s v="Hombre"/>
    <x v="4"/>
    <s v="de 30 a 34 años"/>
    <x v="321"/>
    <n v="0"/>
    <x v="0"/>
    <x v="1"/>
  </r>
  <r>
    <n v="426"/>
    <n v="201505"/>
    <n v="1234"/>
    <n v="1"/>
    <s v="44496A"/>
    <s v="1"/>
    <s v="DNI_0767"/>
    <s v="Hombre"/>
    <n v="1"/>
    <d v="2015-05-07T00:00:00"/>
    <s v="Oftalmologia"/>
    <n v="1"/>
    <s v="H02.8"/>
    <s v="Presuntivo"/>
    <x v="0"/>
    <s v="Atenciones Medicas"/>
    <x v="1"/>
    <s v="Hombre"/>
    <x v="13"/>
    <s v="de 1 a 4 años"/>
    <x v="65"/>
    <n v="0"/>
    <x v="0"/>
    <x v="1"/>
  </r>
  <r>
    <n v="427"/>
    <n v="201505"/>
    <n v="1234"/>
    <n v="1"/>
    <s v="444N51"/>
    <s v="1"/>
    <s v="DNI_08839"/>
    <s v="Mujer"/>
    <n v="46"/>
    <d v="2015-05-01T00:00:00"/>
    <s v="Ginecologia"/>
    <n v="1"/>
    <s v="Z02.6"/>
    <s v="Definitivo"/>
    <x v="0"/>
    <s v="Atenciones Medicas"/>
    <x v="0"/>
    <s v="Mujer"/>
    <x v="5"/>
    <s v="de 45 a 49 años"/>
    <x v="322"/>
    <n v="1"/>
    <x v="0"/>
    <x v="0"/>
  </r>
  <r>
    <n v="428"/>
    <n v="201505"/>
    <n v="1234"/>
    <n v="1"/>
    <s v="444N59"/>
    <s v="1"/>
    <s v="DNI_0682"/>
    <s v="Hombre"/>
    <n v="73"/>
    <d v="2015-05-01T00:00:00"/>
    <s v="Odontologia"/>
    <n v="2"/>
    <s v="K02.2"/>
    <s v="Definitivo"/>
    <x v="1"/>
    <s v="Atenciones No Medicas"/>
    <x v="1"/>
    <s v="Hombre"/>
    <x v="2"/>
    <s v="de 65 años a más"/>
    <x v="217"/>
    <n v="1"/>
    <x v="0"/>
    <x v="0"/>
  </r>
  <r>
    <n v="429"/>
    <n v="201505"/>
    <n v="1234"/>
    <n v="1"/>
    <s v="444N79"/>
    <s v="1"/>
    <s v="DNI_0761"/>
    <s v="Mujer"/>
    <n v="13"/>
    <d v="2015-05-07T00:00:00"/>
    <s v="Oftalmologia"/>
    <n v="1"/>
    <s v="H02.4"/>
    <s v="Definitivo"/>
    <x v="0"/>
    <s v="Atenciones Medicas"/>
    <x v="0"/>
    <s v="Mujer"/>
    <x v="11"/>
    <s v="de 10 a 14 años"/>
    <x v="179"/>
    <n v="1"/>
    <x v="0"/>
    <x v="0"/>
  </r>
  <r>
    <n v="430"/>
    <n v="201505"/>
    <n v="1234"/>
    <n v="1"/>
    <s v="444N85"/>
    <s v="1"/>
    <s v="DNI_6961"/>
    <s v="Hombre"/>
    <n v="52"/>
    <d v="2015-05-10T00:00:00"/>
    <s v="Medicina General"/>
    <n v="1"/>
    <s v="F10.2"/>
    <s v="Presuntivo"/>
    <x v="0"/>
    <s v="Atenciones Medicas"/>
    <x v="1"/>
    <s v="Hombre"/>
    <x v="1"/>
    <s v="de 50 a 54 años"/>
    <x v="274"/>
    <n v="0"/>
    <x v="0"/>
    <x v="1"/>
  </r>
  <r>
    <n v="431"/>
    <n v="201505"/>
    <n v="1234"/>
    <n v="1"/>
    <s v="444NN8"/>
    <s v="1"/>
    <s v="DNI_0628"/>
    <s v="Hombre"/>
    <n v="56"/>
    <d v="2015-05-01T00:00:00"/>
    <s v="Odontologia"/>
    <n v="2"/>
    <s v="K02.0"/>
    <s v="Repetido"/>
    <x v="1"/>
    <s v="Atenciones No Medicas"/>
    <x v="1"/>
    <s v="Hombre"/>
    <x v="0"/>
    <s v="de 55 a 59 años"/>
    <x v="68"/>
    <n v="0"/>
    <x v="0"/>
    <x v="1"/>
  </r>
  <r>
    <n v="432"/>
    <n v="201505"/>
    <n v="1234"/>
    <n v="1"/>
    <s v="445221"/>
    <s v="1"/>
    <s v="DNI_0684"/>
    <s v="Mujer"/>
    <n v="48"/>
    <d v="2015-05-11T00:00:00"/>
    <s v="Odontologia"/>
    <n v="2"/>
    <s v="K01.1"/>
    <s v="Repetido"/>
    <x v="1"/>
    <s v="Atenciones No Medicas"/>
    <x v="0"/>
    <s v="Mujer"/>
    <x v="5"/>
    <s v="de 45 a 49 años"/>
    <x v="323"/>
    <n v="0"/>
    <x v="0"/>
    <x v="1"/>
  </r>
  <r>
    <n v="433"/>
    <n v="201505"/>
    <n v="1234"/>
    <n v="1"/>
    <s v="445286"/>
    <s v="1"/>
    <s v="DNI_0410"/>
    <s v="Mujer"/>
    <n v="24"/>
    <d v="2015-05-10T00:00:00"/>
    <s v="Medicina General"/>
    <n v="1"/>
    <s v="F43.2"/>
    <s v="Repetido"/>
    <x v="0"/>
    <s v="Atenciones Medicas"/>
    <x v="0"/>
    <s v="Mujer"/>
    <x v="10"/>
    <s v="de 20 a 24 años"/>
    <x v="324"/>
    <n v="0"/>
    <x v="0"/>
    <x v="1"/>
  </r>
  <r>
    <n v="434"/>
    <n v="201505"/>
    <n v="1234"/>
    <n v="1"/>
    <s v="445411"/>
    <s v="1"/>
    <s v="DNI_0630"/>
    <s v="Hombre"/>
    <n v="67"/>
    <d v="2015-05-14T00:00:00"/>
    <s v="Odontologia"/>
    <n v="2"/>
    <s v="K23.8"/>
    <s v="Presuntivo"/>
    <x v="1"/>
    <s v="Atenciones No Medicas"/>
    <x v="1"/>
    <s v="Hombre"/>
    <x v="2"/>
    <s v="de 65 años a más"/>
    <x v="325"/>
    <n v="0"/>
    <x v="0"/>
    <x v="1"/>
  </r>
  <r>
    <n v="435"/>
    <n v="201505"/>
    <n v="1234"/>
    <n v="1"/>
    <s v="445441"/>
    <s v="1"/>
    <s v="DNI_0662"/>
    <s v="Hombre"/>
    <n v="28"/>
    <d v="2015-05-14T00:00:00"/>
    <s v="Odontologia"/>
    <n v="2"/>
    <s v="K25.0"/>
    <s v="Repetido"/>
    <x v="1"/>
    <s v="Atenciones No Medicas"/>
    <x v="1"/>
    <s v="Hombre"/>
    <x v="9"/>
    <s v="de 25 a 29 años"/>
    <x v="326"/>
    <n v="0"/>
    <x v="0"/>
    <x v="1"/>
  </r>
  <r>
    <n v="436"/>
    <n v="201505"/>
    <n v="1234"/>
    <n v="1"/>
    <s v="445526"/>
    <s v="1"/>
    <s v="DNI_0747"/>
    <s v="Hombre"/>
    <n v="2"/>
    <d v="2015-05-10T00:00:00"/>
    <s v="Oftalmologia"/>
    <n v="1"/>
    <s v="H02.6"/>
    <s v="Definitivo"/>
    <x v="0"/>
    <s v="Atenciones Medicas"/>
    <x v="1"/>
    <s v="Hombre"/>
    <x v="13"/>
    <s v="de 1 a 4 años"/>
    <x v="318"/>
    <n v="1"/>
    <x v="0"/>
    <x v="0"/>
  </r>
  <r>
    <n v="437"/>
    <n v="201505"/>
    <n v="1234"/>
    <n v="1"/>
    <s v="44552N"/>
    <s v="1"/>
    <s v="DNI_0660"/>
    <s v="Mujer"/>
    <n v="33"/>
    <d v="2015-05-14T00:00:00"/>
    <s v="Odontologia"/>
    <n v="2"/>
    <s v="K22.2"/>
    <s v="Definitivo"/>
    <x v="1"/>
    <s v="Atenciones No Medicas"/>
    <x v="0"/>
    <s v="Mujer"/>
    <x v="4"/>
    <s v="de 30 a 34 años"/>
    <x v="81"/>
    <n v="1"/>
    <x v="0"/>
    <x v="0"/>
  </r>
  <r>
    <n v="438"/>
    <n v="201505"/>
    <n v="1234"/>
    <n v="1"/>
    <s v="445757"/>
    <s v="1"/>
    <s v="DNI_0009"/>
    <s v="Mujer"/>
    <n v="64"/>
    <d v="2015-05-10T00:00:00"/>
    <s v="Ginecologia"/>
    <n v="1"/>
    <s v="O99.0"/>
    <s v="Presuntivo"/>
    <x v="0"/>
    <s v="Atenciones Medicas"/>
    <x v="0"/>
    <s v="Mujer"/>
    <x v="3"/>
    <s v="de 60 a 64 años"/>
    <x v="327"/>
    <n v="0"/>
    <x v="0"/>
    <x v="1"/>
  </r>
  <r>
    <n v="439"/>
    <n v="201505"/>
    <n v="1234"/>
    <n v="1"/>
    <s v="445895"/>
    <s v="1"/>
    <s v="DNI_0661"/>
    <s v="Hombre"/>
    <n v="27"/>
    <d v="2015-05-14T00:00:00"/>
    <s v="Odontologia"/>
    <n v="2"/>
    <s v="K22.9"/>
    <s v="Definitivo"/>
    <x v="1"/>
    <s v="Atenciones No Medicas"/>
    <x v="1"/>
    <s v="Hombre"/>
    <x v="9"/>
    <s v="de 25 a 29 años"/>
    <x v="75"/>
    <n v="1"/>
    <x v="0"/>
    <x v="1"/>
  </r>
  <r>
    <n v="440"/>
    <n v="201505"/>
    <n v="1234"/>
    <n v="1"/>
    <s v="445991"/>
    <s v="1"/>
    <s v="DNI_1280"/>
    <s v="Hombre"/>
    <n v="60"/>
    <d v="2015-05-17T00:00:00"/>
    <s v="Cardiologia"/>
    <n v="1"/>
    <s v="I25.6"/>
    <s v="Presuntivo"/>
    <x v="0"/>
    <s v="Atenciones Medicas"/>
    <x v="1"/>
    <s v="Hombre"/>
    <x v="3"/>
    <s v="de 60 a 64 años"/>
    <x v="234"/>
    <n v="0"/>
    <x v="0"/>
    <x v="1"/>
  </r>
  <r>
    <n v="441"/>
    <n v="201505"/>
    <n v="1234"/>
    <n v="1"/>
    <s v="4459N7"/>
    <s v="1"/>
    <s v="DNI_0421"/>
    <s v="Hombre"/>
    <n v="20"/>
    <d v="2015-05-11T00:00:00"/>
    <s v="Medicina General"/>
    <n v="1"/>
    <s v="F20.0"/>
    <s v="Presuntivo"/>
    <x v="0"/>
    <s v="Atenciones Medicas"/>
    <x v="1"/>
    <s v="Hombre"/>
    <x v="10"/>
    <s v="de 20 a 24 años"/>
    <x v="6"/>
    <n v="0"/>
    <x v="0"/>
    <x v="1"/>
  </r>
  <r>
    <n v="442"/>
    <n v="201505"/>
    <n v="1234"/>
    <n v="1"/>
    <s v="445N17"/>
    <s v="1"/>
    <s v="DNI_08785"/>
    <s v="Mujer"/>
    <n v="38"/>
    <d v="2015-05-06T00:00:00"/>
    <s v="Ginecologia"/>
    <n v="1"/>
    <s v="O82.2"/>
    <s v="Definitivo"/>
    <x v="0"/>
    <s v="Atenciones Medicas"/>
    <x v="0"/>
    <s v="Mujer"/>
    <x v="7"/>
    <s v="de 35 a 39 años"/>
    <x v="328"/>
    <n v="1"/>
    <x v="0"/>
    <x v="0"/>
  </r>
  <r>
    <n v="443"/>
    <n v="201505"/>
    <n v="1234"/>
    <n v="1"/>
    <s v="445N55"/>
    <s v="1"/>
    <s v="DNI_0775"/>
    <s v="Mujer"/>
    <n v="38"/>
    <d v="2015-05-16T00:00:00"/>
    <s v="Psicologia"/>
    <n v="2"/>
    <s v="E83.2"/>
    <s v="Repetido"/>
    <x v="1"/>
    <s v="Atenciones No Medicas"/>
    <x v="0"/>
    <s v="Mujer"/>
    <x v="7"/>
    <s v="de 35 a 39 años"/>
    <x v="329"/>
    <n v="0"/>
    <x v="0"/>
    <x v="1"/>
  </r>
  <r>
    <n v="444"/>
    <n v="201505"/>
    <n v="1234"/>
    <n v="1"/>
    <s v="446171"/>
    <s v="1"/>
    <s v="DNI_0663"/>
    <s v="Mujer"/>
    <n v="35"/>
    <d v="2015-05-13T00:00:00"/>
    <s v="Odontologia"/>
    <n v="2"/>
    <s v="K07.9"/>
    <s v="Definitivo"/>
    <x v="1"/>
    <s v="Atenciones No Medicas"/>
    <x v="0"/>
    <s v="Mujer"/>
    <x v="7"/>
    <s v="de 35 a 39 años"/>
    <x v="330"/>
    <n v="1"/>
    <x v="0"/>
    <x v="0"/>
  </r>
  <r>
    <n v="445"/>
    <n v="201505"/>
    <n v="1234"/>
    <n v="1"/>
    <s v="44A127"/>
    <s v="1"/>
    <s v="DNI_1341"/>
    <s v="Hombre"/>
    <n v="37"/>
    <d v="2015-05-05T00:00:00"/>
    <s v="Cardiologia"/>
    <n v="1"/>
    <s v="K05.4"/>
    <s v="Repetido"/>
    <x v="0"/>
    <s v="Atenciones Medicas"/>
    <x v="1"/>
    <s v="Hombre"/>
    <x v="7"/>
    <s v="de 35 a 39 años"/>
    <x v="237"/>
    <n v="0"/>
    <x v="0"/>
    <x v="1"/>
  </r>
  <r>
    <n v="446"/>
    <n v="201505"/>
    <n v="1234"/>
    <n v="1"/>
    <s v="44A14A"/>
    <s v="1"/>
    <s v="DNI_9918"/>
    <s v="Mujer"/>
    <n v="35"/>
    <d v="2015-05-14T00:00:00"/>
    <s v="Ginecologia"/>
    <n v="1"/>
    <s v="K14.1"/>
    <s v="Presuntivo"/>
    <x v="0"/>
    <s v="Atenciones Medicas"/>
    <x v="0"/>
    <s v="Mujer"/>
    <x v="7"/>
    <s v="de 35 a 39 años"/>
    <x v="331"/>
    <n v="0"/>
    <x v="1"/>
    <x v="1"/>
  </r>
  <r>
    <n v="447"/>
    <n v="201505"/>
    <n v="1234"/>
    <n v="1"/>
    <s v="44A294"/>
    <s v="1"/>
    <s v="DNI_08820"/>
    <s v="Mujer"/>
    <n v="66"/>
    <d v="2015-05-06T00:00:00"/>
    <s v="Ginecologia"/>
    <n v="1"/>
    <s v="O80.9"/>
    <s v="Definitivo"/>
    <x v="0"/>
    <s v="Atenciones Medicas"/>
    <x v="0"/>
    <s v="Mujer"/>
    <x v="2"/>
    <s v="de 65 años a más"/>
    <x v="332"/>
    <n v="1"/>
    <x v="0"/>
    <x v="0"/>
  </r>
  <r>
    <n v="448"/>
    <n v="201505"/>
    <n v="1234"/>
    <n v="1"/>
    <s v="44A596"/>
    <s v="1"/>
    <s v="DNI_1337"/>
    <s v="Hombre"/>
    <n v="41"/>
    <d v="2015-05-05T00:00:00"/>
    <s v="Cardiologia"/>
    <n v="1"/>
    <s v="K10.3"/>
    <s v="Presuntivo"/>
    <x v="0"/>
    <s v="Atenciones Medicas"/>
    <x v="1"/>
    <s v="Hombre"/>
    <x v="6"/>
    <s v="de 40 a 44 años"/>
    <x v="333"/>
    <n v="0"/>
    <x v="0"/>
    <x v="1"/>
  </r>
  <r>
    <n v="449"/>
    <n v="201505"/>
    <n v="1234"/>
    <n v="1"/>
    <s v="44A626"/>
    <s v="1"/>
    <s v="DNI_0752"/>
    <s v="Hombre"/>
    <n v="11"/>
    <d v="2015-05-14T00:00:00"/>
    <s v="Oftalmologia"/>
    <n v="1"/>
    <s v="H10.4"/>
    <s v="Presuntivo"/>
    <x v="0"/>
    <s v="Atenciones Medicas"/>
    <x v="1"/>
    <s v="Hombre"/>
    <x v="11"/>
    <s v="de 10 a 14 años"/>
    <x v="334"/>
    <n v="0"/>
    <x v="0"/>
    <x v="1"/>
  </r>
  <r>
    <n v="450"/>
    <n v="201505"/>
    <n v="1234"/>
    <n v="1"/>
    <s v="44A657"/>
    <s v="1"/>
    <s v="DNI_0650"/>
    <s v="Mujer"/>
    <n v="17"/>
    <d v="2015-05-11T00:00:00"/>
    <s v="Odontologia"/>
    <n v="2"/>
    <s v="K02.8"/>
    <s v="Presuntivo"/>
    <x v="1"/>
    <s v="Atenciones No Medicas"/>
    <x v="0"/>
    <s v="Mujer"/>
    <x v="8"/>
    <s v="de 15 a 19 años"/>
    <x v="223"/>
    <n v="0"/>
    <x v="0"/>
    <x v="1"/>
  </r>
  <r>
    <n v="451"/>
    <n v="201505"/>
    <n v="1234"/>
    <n v="1"/>
    <s v="44A726"/>
    <s v="1"/>
    <s v="DNI_08783"/>
    <s v="Mujer"/>
    <n v="74"/>
    <d v="2015-05-10T00:00:00"/>
    <s v="Ginecologia"/>
    <n v="1"/>
    <s v="O92.7"/>
    <s v="Definitivo"/>
    <x v="0"/>
    <s v="Atenciones Medicas"/>
    <x v="0"/>
    <s v="Mujer"/>
    <x v="2"/>
    <s v="de 65 años a más"/>
    <x v="314"/>
    <n v="1"/>
    <x v="0"/>
    <x v="0"/>
  </r>
  <r>
    <n v="452"/>
    <n v="201505"/>
    <n v="1234"/>
    <n v="1"/>
    <s v="44A762"/>
    <s v="1"/>
    <s v="DNI_0745"/>
    <s v="Hombre"/>
    <n v="5"/>
    <d v="2015-05-14T00:00:00"/>
    <s v="Oftalmologia"/>
    <n v="1"/>
    <s v="H10.5"/>
    <s v="Presuntivo"/>
    <x v="0"/>
    <s v="Atenciones Medicas"/>
    <x v="1"/>
    <s v="Hombre"/>
    <x v="12"/>
    <s v="de 5 a 9 años"/>
    <x v="335"/>
    <n v="0"/>
    <x v="0"/>
    <x v="1"/>
  </r>
  <r>
    <n v="453"/>
    <n v="201505"/>
    <n v="1234"/>
    <n v="1"/>
    <s v="44A887"/>
    <s v="1"/>
    <s v="DNI_0705"/>
    <s v="Mujer"/>
    <n v="62"/>
    <d v="2015-05-13T00:00:00"/>
    <s v="Odontologia"/>
    <n v="2"/>
    <s v="K06.0"/>
    <s v="Presuntivo"/>
    <x v="1"/>
    <s v="Atenciones No Medicas"/>
    <x v="0"/>
    <s v="Mujer"/>
    <x v="3"/>
    <s v="de 60 a 64 años"/>
    <x v="219"/>
    <n v="0"/>
    <x v="0"/>
    <x v="1"/>
  </r>
  <r>
    <n v="454"/>
    <n v="201505"/>
    <n v="1234"/>
    <n v="1"/>
    <s v="44AN49"/>
    <s v="1"/>
    <s v="DNI_0758"/>
    <s v="Hombre"/>
    <n v="1"/>
    <d v="2015-05-14T00:00:00"/>
    <s v="Oftalmologia"/>
    <n v="1"/>
    <s v="H11.3"/>
    <s v="Presuntivo"/>
    <x v="0"/>
    <s v="Atenciones Medicas"/>
    <x v="1"/>
    <s v="Hombre"/>
    <x v="13"/>
    <s v="de 1 a 4 años"/>
    <x v="336"/>
    <n v="0"/>
    <x v="0"/>
    <x v="1"/>
  </r>
  <r>
    <n v="455"/>
    <n v="201505"/>
    <n v="1234"/>
    <n v="1"/>
    <s v="44ANN5"/>
    <s v="1"/>
    <s v="DNI_0738"/>
    <s v="Mujer"/>
    <n v="5"/>
    <d v="2015-05-14T00:00:00"/>
    <s v="Oftalmologia"/>
    <n v="1"/>
    <s v="H10.3"/>
    <s v="Presuntivo"/>
    <x v="0"/>
    <s v="Atenciones Medicas"/>
    <x v="0"/>
    <s v="Mujer"/>
    <x v="12"/>
    <s v="de 5 a 9 años"/>
    <x v="337"/>
    <n v="0"/>
    <x v="0"/>
    <x v="1"/>
  </r>
  <r>
    <n v="456"/>
    <n v="201505"/>
    <n v="1234"/>
    <n v="1"/>
    <s v="44N117"/>
    <s v="1"/>
    <s v="DNI_1395"/>
    <s v="Mujer"/>
    <n v="23"/>
    <d v="2015-05-11T00:00:00"/>
    <s v="Enfermeria"/>
    <n v="2"/>
    <s v="H06.2"/>
    <s v="Repetido"/>
    <x v="1"/>
    <s v="Atenciones No Medicas"/>
    <x v="0"/>
    <s v="Mujer"/>
    <x v="10"/>
    <s v="de 20 a 24 años"/>
    <x v="212"/>
    <n v="0"/>
    <x v="0"/>
    <x v="1"/>
  </r>
  <r>
    <n v="457"/>
    <n v="201505"/>
    <n v="1234"/>
    <n v="1"/>
    <s v="44N25A"/>
    <s v="1"/>
    <s v="DNI_0782"/>
    <s v="Mujer"/>
    <n v="17"/>
    <d v="2015-05-16T00:00:00"/>
    <s v="Psicologia"/>
    <n v="2"/>
    <s v="E80.6"/>
    <s v="Definitivo"/>
    <x v="1"/>
    <s v="Atenciones No Medicas"/>
    <x v="0"/>
    <s v="Mujer"/>
    <x v="8"/>
    <s v="de 15 a 19 años"/>
    <x v="338"/>
    <n v="1"/>
    <x v="0"/>
    <x v="0"/>
  </r>
  <r>
    <n v="458"/>
    <n v="201505"/>
    <n v="1234"/>
    <n v="1"/>
    <s v="44N6AN"/>
    <s v="1"/>
    <s v="DNI_1299"/>
    <s v="Hombre"/>
    <n v="5"/>
    <d v="2015-05-05T00:00:00"/>
    <s v="Cardiologia"/>
    <n v="1"/>
    <s v="K07.1"/>
    <s v="Repetido"/>
    <x v="0"/>
    <s v="Atenciones Medicas"/>
    <x v="1"/>
    <s v="Hombre"/>
    <x v="12"/>
    <s v="de 5 a 9 años"/>
    <x v="339"/>
    <n v="0"/>
    <x v="0"/>
    <x v="1"/>
  </r>
  <r>
    <n v="459"/>
    <n v="201505"/>
    <n v="1234"/>
    <n v="1"/>
    <s v="44N726"/>
    <s v="1"/>
    <s v="DNI_6972"/>
    <s v="Hombre"/>
    <n v="14"/>
    <d v="2015-05-11T00:00:00"/>
    <s v="Medicina General"/>
    <n v="1"/>
    <s v="F19.0"/>
    <s v="Presuntivo"/>
    <x v="0"/>
    <s v="Atenciones Medicas"/>
    <x v="1"/>
    <s v="Hombre"/>
    <x v="11"/>
    <s v="de 10 a 14 años"/>
    <x v="340"/>
    <n v="0"/>
    <x v="0"/>
    <x v="1"/>
  </r>
  <r>
    <n v="460"/>
    <n v="201505"/>
    <n v="1234"/>
    <n v="1"/>
    <s v="44N761"/>
    <s v="1"/>
    <s v="DNI_0442"/>
    <s v="Hombre"/>
    <n v="70"/>
    <d v="2015-05-11T00:00:00"/>
    <s v="Medicina General"/>
    <n v="1"/>
    <s v="F06.8"/>
    <s v="Definitivo"/>
    <x v="0"/>
    <s v="Atenciones Medicas"/>
    <x v="1"/>
    <s v="Hombre"/>
    <x v="2"/>
    <s v="de 65 años a más"/>
    <x v="256"/>
    <n v="1"/>
    <x v="0"/>
    <x v="0"/>
  </r>
  <r>
    <n v="461"/>
    <n v="201505"/>
    <n v="1234"/>
    <n v="1"/>
    <s v="44N9A7"/>
    <s v="1"/>
    <s v="DNI_0664"/>
    <s v="Mujer"/>
    <n v="37"/>
    <d v="2015-05-13T00:00:00"/>
    <s v="Odontologia"/>
    <n v="2"/>
    <s v="K07.3"/>
    <s v="Repetido"/>
    <x v="1"/>
    <s v="Atenciones No Medicas"/>
    <x v="0"/>
    <s v="Mujer"/>
    <x v="7"/>
    <s v="de 35 a 39 años"/>
    <x v="313"/>
    <n v="0"/>
    <x v="0"/>
    <x v="1"/>
  </r>
  <r>
    <n v="462"/>
    <n v="201505"/>
    <n v="1234"/>
    <n v="1"/>
    <s v="44NA54"/>
    <s v="1"/>
    <s v="DNI_0658"/>
    <s v="Hombre"/>
    <n v="22"/>
    <d v="2015-05-13T00:00:00"/>
    <s v="Odontologia"/>
    <n v="2"/>
    <s v="K07.1"/>
    <s v="Repetido"/>
    <x v="1"/>
    <s v="Atenciones No Medicas"/>
    <x v="1"/>
    <s v="Hombre"/>
    <x v="10"/>
    <s v="de 20 a 24 años"/>
    <x v="339"/>
    <n v="0"/>
    <x v="0"/>
    <x v="1"/>
  </r>
  <r>
    <n v="463"/>
    <n v="201505"/>
    <n v="1234"/>
    <n v="1"/>
    <s v="44NAN7"/>
    <s v="1"/>
    <s v="DNI_0776"/>
    <s v="Mujer"/>
    <n v="41"/>
    <d v="2015-05-13T00:00:00"/>
    <s v="Psicologia"/>
    <n v="2"/>
    <s v="E77.8"/>
    <s v="Presuntivo"/>
    <x v="1"/>
    <s v="Atenciones No Medicas"/>
    <x v="0"/>
    <s v="Mujer"/>
    <x v="6"/>
    <s v="de 40 a 44 años"/>
    <x v="341"/>
    <n v="0"/>
    <x v="0"/>
    <x v="1"/>
  </r>
  <r>
    <n v="464"/>
    <n v="201505"/>
    <n v="1234"/>
    <n v="1"/>
    <s v="454N6"/>
    <s v="1"/>
    <s v="DNI_0696"/>
    <s v="Hombre"/>
    <n v="45"/>
    <d v="2015-05-01T00:00:00"/>
    <s v="Odontologia"/>
    <n v="2"/>
    <s v="K00.5"/>
    <s v="Definitivo"/>
    <x v="1"/>
    <s v="Atenciones No Medicas"/>
    <x v="1"/>
    <s v="Hombre"/>
    <x v="5"/>
    <s v="de 45 a 49 años"/>
    <x v="196"/>
    <n v="1"/>
    <x v="0"/>
    <x v="1"/>
  </r>
  <r>
    <n v="465"/>
    <n v="201505"/>
    <n v="1234"/>
    <n v="1"/>
    <s v="487A8"/>
    <s v="1"/>
    <s v="DNI_0792"/>
    <s v="Mujer"/>
    <n v="35"/>
    <d v="2015-05-13T00:00:00"/>
    <s v="Psicologia"/>
    <n v="2"/>
    <s v="E77.0"/>
    <s v="Repetido"/>
    <x v="1"/>
    <s v="Atenciones No Medicas"/>
    <x v="0"/>
    <s v="Mujer"/>
    <x v="7"/>
    <s v="de 35 a 39 años"/>
    <x v="232"/>
    <n v="0"/>
    <x v="0"/>
    <x v="1"/>
  </r>
  <r>
    <n v="466"/>
    <n v="201505"/>
    <n v="1234"/>
    <n v="1"/>
    <s v="499A8"/>
    <s v="1"/>
    <s v="DNI_0488"/>
    <s v="Hombre"/>
    <n v="43"/>
    <d v="2015-05-11T00:00:00"/>
    <s v="Medicina General"/>
    <n v="1"/>
    <s v="F20.0"/>
    <s v="Repetido"/>
    <x v="0"/>
    <s v="Atenciones Medicas"/>
    <x v="1"/>
    <s v="Hombre"/>
    <x v="6"/>
    <s v="de 40 a 44 años"/>
    <x v="6"/>
    <n v="0"/>
    <x v="0"/>
    <x v="1"/>
  </r>
  <r>
    <n v="467"/>
    <n v="201505"/>
    <n v="1234"/>
    <n v="1"/>
    <s v="49A77"/>
    <s v="1"/>
    <s v="DNI_08860"/>
    <s v="Mujer"/>
    <n v="44"/>
    <d v="2015-05-06T00:00:00"/>
    <s v="Ginecologia"/>
    <n v="1"/>
    <s v="O82.8"/>
    <s v="Definitivo"/>
    <x v="0"/>
    <s v="Atenciones Medicas"/>
    <x v="0"/>
    <s v="Mujer"/>
    <x v="6"/>
    <s v="de 40 a 44 años"/>
    <x v="342"/>
    <n v="1"/>
    <x v="0"/>
    <x v="0"/>
  </r>
  <r>
    <n v="468"/>
    <n v="201505"/>
    <n v="1234"/>
    <n v="1"/>
    <s v="4A1822"/>
    <s v="1"/>
    <s v="DNI_0633"/>
    <s v="Hombre"/>
    <n v="72"/>
    <d v="2015-05-13T00:00:00"/>
    <s v="Odontologia"/>
    <n v="2"/>
    <s v="K03.1"/>
    <s v="Repetido"/>
    <x v="1"/>
    <s v="Atenciones No Medicas"/>
    <x v="1"/>
    <s v="Hombre"/>
    <x v="2"/>
    <s v="de 65 años a más"/>
    <x v="247"/>
    <n v="0"/>
    <x v="0"/>
    <x v="1"/>
  </r>
  <r>
    <n v="469"/>
    <n v="201505"/>
    <n v="1234"/>
    <n v="1"/>
    <s v="4A1848"/>
    <s v="1"/>
    <s v="DNI_0656"/>
    <s v="Mujer"/>
    <n v="71"/>
    <d v="2015-05-01T00:00:00"/>
    <s v="Odontologia"/>
    <n v="2"/>
    <s v="K00.7"/>
    <s v="Definitivo"/>
    <x v="1"/>
    <s v="Atenciones No Medicas"/>
    <x v="0"/>
    <s v="Mujer"/>
    <x v="2"/>
    <s v="de 65 años a más"/>
    <x v="295"/>
    <n v="1"/>
    <x v="0"/>
    <x v="0"/>
  </r>
  <r>
    <n v="470"/>
    <n v="201505"/>
    <n v="1234"/>
    <n v="1"/>
    <s v="4A2596"/>
    <s v="1"/>
    <s v="DNI_0568"/>
    <s v="Hombre"/>
    <n v="52"/>
    <d v="2015-05-01T00:00:00"/>
    <s v="Medicina Interna"/>
    <n v="1"/>
    <s v="Z35.7"/>
    <s v="Presuntivo"/>
    <x v="0"/>
    <s v="Atenciones Medicas"/>
    <x v="1"/>
    <s v="Hombre"/>
    <x v="1"/>
    <s v="de 50 a 54 años"/>
    <x v="343"/>
    <n v="0"/>
    <x v="0"/>
    <x v="1"/>
  </r>
  <r>
    <n v="471"/>
    <n v="201505"/>
    <n v="1234"/>
    <n v="1"/>
    <s v="4A286A"/>
    <s v="1"/>
    <s v="DNI_1335"/>
    <s v="Hombre"/>
    <n v="66"/>
    <d v="2015-05-01T00:00:00"/>
    <s v="Cardiologia"/>
    <n v="1"/>
    <s v="I15.9"/>
    <s v="Presuntivo"/>
    <x v="0"/>
    <s v="Atenciones Medicas"/>
    <x v="1"/>
    <s v="Hombre"/>
    <x v="2"/>
    <s v="de 65 años a más"/>
    <x v="344"/>
    <n v="0"/>
    <x v="0"/>
    <x v="1"/>
  </r>
  <r>
    <n v="472"/>
    <n v="201505"/>
    <n v="1234"/>
    <n v="1"/>
    <s v="4A2982"/>
    <s v="1"/>
    <s v="DNI_6894"/>
    <s v="Hombre"/>
    <n v="17"/>
    <d v="2015-05-08T00:00:00"/>
    <s v="Medicina General"/>
    <n v="1"/>
    <s v="Z10.8"/>
    <s v="Definitivo"/>
    <x v="0"/>
    <s v="Atenciones Medicas"/>
    <x v="1"/>
    <s v="Hombre"/>
    <x v="8"/>
    <s v="de 15 a 19 años"/>
    <x v="70"/>
    <n v="1"/>
    <x v="0"/>
    <x v="0"/>
  </r>
  <r>
    <n v="473"/>
    <n v="201505"/>
    <n v="1234"/>
    <n v="1"/>
    <s v="4A4467"/>
    <s v="1"/>
    <s v="DNI_0532"/>
    <s v="Hombre"/>
    <n v="63"/>
    <d v="2015-05-05T00:00:00"/>
    <s v="Medicina Interna"/>
    <n v="1"/>
    <s v="K74.0"/>
    <s v="Presuntivo"/>
    <x v="0"/>
    <s v="Atenciones Medicas"/>
    <x v="1"/>
    <s v="Hombre"/>
    <x v="3"/>
    <s v="de 60 a 64 años"/>
    <x v="62"/>
    <n v="0"/>
    <x v="0"/>
    <x v="1"/>
  </r>
  <r>
    <n v="474"/>
    <n v="201505"/>
    <n v="1234"/>
    <n v="1"/>
    <s v="4A4468"/>
    <s v="1"/>
    <s v="DNI_1397"/>
    <s v="Mujer"/>
    <n v="40"/>
    <d v="2015-05-05T00:00:00"/>
    <s v="Enfermeria"/>
    <n v="2"/>
    <s v="K11.3"/>
    <s v="Repetido"/>
    <x v="1"/>
    <s v="Atenciones No Medicas"/>
    <x v="0"/>
    <s v="Mujer"/>
    <x v="6"/>
    <s v="de 40 a 44 años"/>
    <x v="4"/>
    <n v="0"/>
    <x v="0"/>
    <x v="1"/>
  </r>
  <r>
    <n v="475"/>
    <n v="201505"/>
    <n v="1234"/>
    <n v="1"/>
    <s v="4A4468"/>
    <s v="1"/>
    <s v="DNI_0668"/>
    <s v="Mujer"/>
    <n v="40"/>
    <d v="2015-05-14T00:00:00"/>
    <s v="Odontologia"/>
    <n v="2"/>
    <s v="K23.1"/>
    <s v="Presuntivo"/>
    <x v="1"/>
    <s v="Atenciones No Medicas"/>
    <x v="0"/>
    <s v="Mujer"/>
    <x v="6"/>
    <s v="de 40 a 44 años"/>
    <x v="345"/>
    <n v="0"/>
    <x v="0"/>
    <x v="1"/>
  </r>
  <r>
    <n v="476"/>
    <n v="201505"/>
    <n v="1234"/>
    <n v="1"/>
    <s v="4A4A22"/>
    <s v="1"/>
    <s v="DNI_0797"/>
    <s v="Mujer"/>
    <n v="46"/>
    <d v="2015-05-13T00:00:00"/>
    <s v="Psicologia"/>
    <n v="2"/>
    <s v="E77.9"/>
    <s v="Presuntivo"/>
    <x v="1"/>
    <s v="Atenciones No Medicas"/>
    <x v="0"/>
    <s v="Mujer"/>
    <x v="5"/>
    <s v="de 45 a 49 años"/>
    <x v="238"/>
    <n v="0"/>
    <x v="0"/>
    <x v="1"/>
  </r>
  <r>
    <n v="477"/>
    <n v="201505"/>
    <n v="1234"/>
    <n v="1"/>
    <s v="4A4AA5"/>
    <s v="1"/>
    <s v="DNI_0771"/>
    <s v="Mujer"/>
    <n v="34"/>
    <d v="2015-05-13T00:00:00"/>
    <s v="Psicologia"/>
    <n v="2"/>
    <s v="E78.2"/>
    <s v="Repetido"/>
    <x v="1"/>
    <s v="Atenciones No Medicas"/>
    <x v="0"/>
    <s v="Mujer"/>
    <x v="4"/>
    <s v="de 30 a 34 años"/>
    <x v="265"/>
    <n v="0"/>
    <x v="0"/>
    <x v="1"/>
  </r>
  <r>
    <n v="478"/>
    <n v="201505"/>
    <n v="1234"/>
    <n v="1"/>
    <s v="4A66NA"/>
    <s v="1"/>
    <s v="DNI_6951"/>
    <s v="Mujer"/>
    <n v="66"/>
    <d v="2015-05-11T00:00:00"/>
    <s v="Medicina General"/>
    <n v="1"/>
    <s v="I25.4"/>
    <s v="Presuntivo"/>
    <x v="0"/>
    <s v="Atenciones Medicas"/>
    <x v="0"/>
    <s v="Mujer"/>
    <x v="2"/>
    <s v="de 65 años a más"/>
    <x v="346"/>
    <n v="0"/>
    <x v="0"/>
    <x v="1"/>
  </r>
  <r>
    <n v="479"/>
    <n v="201505"/>
    <n v="1234"/>
    <n v="1"/>
    <s v="4A6962"/>
    <s v="1"/>
    <s v="DNI_1334"/>
    <s v="Hombre"/>
    <n v="43"/>
    <d v="2015-05-17T00:00:00"/>
    <s v="Cardiologia"/>
    <n v="1"/>
    <s v="I27.9"/>
    <s v="Presuntivo"/>
    <x v="0"/>
    <s v="Atenciones Medicas"/>
    <x v="1"/>
    <s v="Hombre"/>
    <x v="6"/>
    <s v="de 40 a 44 años"/>
    <x v="108"/>
    <n v="0"/>
    <x v="0"/>
    <x v="1"/>
  </r>
  <r>
    <n v="480"/>
    <n v="201505"/>
    <n v="1234"/>
    <n v="1"/>
    <s v="4A69A9"/>
    <s v="1"/>
    <s v="DNI_0613"/>
    <s v="Hombre"/>
    <n v="69"/>
    <d v="2015-05-01T00:00:00"/>
    <s v="Medicina Interna"/>
    <n v="1"/>
    <s v="Z36.0"/>
    <s v="Definitivo"/>
    <x v="0"/>
    <s v="Atenciones Medicas"/>
    <x v="1"/>
    <s v="Hombre"/>
    <x v="2"/>
    <s v="de 65 años a más"/>
    <x v="347"/>
    <n v="1"/>
    <x v="0"/>
    <x v="0"/>
  </r>
  <r>
    <n v="481"/>
    <n v="201505"/>
    <n v="1234"/>
    <n v="1"/>
    <s v="4A6A54"/>
    <s v="1"/>
    <s v="DNI_0101"/>
    <s v="Mujer"/>
    <n v="39"/>
    <d v="2015-05-06T00:00:00"/>
    <s v="Ginecologia"/>
    <n v="1"/>
    <s v="O81.4"/>
    <s v="Definitivo"/>
    <x v="0"/>
    <s v="Atenciones Medicas"/>
    <x v="0"/>
    <s v="Mujer"/>
    <x v="7"/>
    <s v="de 35 a 39 años"/>
    <x v="348"/>
    <n v="1"/>
    <x v="1"/>
    <x v="0"/>
  </r>
  <r>
    <n v="482"/>
    <n v="201505"/>
    <n v="1234"/>
    <n v="1"/>
    <s v="4A6N91"/>
    <s v="1"/>
    <s v="DNI_9918"/>
    <s v="Mujer"/>
    <n v="35"/>
    <d v="2015-05-08T00:00:00"/>
    <s v="Ginecologia"/>
    <n v="1"/>
    <s v="O81.4"/>
    <s v="Definitivo"/>
    <x v="0"/>
    <s v="Atenciones Medicas"/>
    <x v="0"/>
    <s v="Mujer"/>
    <x v="7"/>
    <s v="de 35 a 39 años"/>
    <x v="348"/>
    <n v="1"/>
    <x v="0"/>
    <x v="0"/>
  </r>
  <r>
    <n v="483"/>
    <n v="201505"/>
    <n v="1234"/>
    <n v="1"/>
    <s v="4A7285"/>
    <s v="1"/>
    <s v="DNI_0690"/>
    <s v="Hombre"/>
    <n v="41"/>
    <d v="2015-05-11T00:00:00"/>
    <s v="Odontologia"/>
    <n v="2"/>
    <s v="K02.4"/>
    <s v="Presuntivo"/>
    <x v="1"/>
    <s v="Atenciones No Medicas"/>
    <x v="1"/>
    <s v="Hombre"/>
    <x v="6"/>
    <s v="de 40 a 44 años"/>
    <x v="302"/>
    <n v="0"/>
    <x v="0"/>
    <x v="1"/>
  </r>
  <r>
    <n v="484"/>
    <n v="201505"/>
    <n v="1234"/>
    <n v="1"/>
    <s v="4A9186"/>
    <s v="1"/>
    <s v="DNI_6967"/>
    <s v="Mujer"/>
    <n v="12"/>
    <d v="2015-05-11T00:00:00"/>
    <s v="Medicina General"/>
    <n v="1"/>
    <s v="I23.5"/>
    <s v="Presuntivo"/>
    <x v="0"/>
    <s v="Atenciones Medicas"/>
    <x v="0"/>
    <s v="Mujer"/>
    <x v="11"/>
    <s v="de 10 a 14 años"/>
    <x v="349"/>
    <n v="0"/>
    <x v="0"/>
    <x v="1"/>
  </r>
  <r>
    <n v="485"/>
    <n v="201505"/>
    <n v="1234"/>
    <n v="1"/>
    <s v="4A9845"/>
    <s v="1"/>
    <s v="DNI_0795"/>
    <s v="Mujer"/>
    <n v="44"/>
    <d v="2015-05-16T00:00:00"/>
    <s v="Psicologia"/>
    <n v="2"/>
    <s v="E83.3"/>
    <s v="Definitivo"/>
    <x v="1"/>
    <s v="Atenciones No Medicas"/>
    <x v="0"/>
    <s v="Mujer"/>
    <x v="6"/>
    <s v="de 40 a 44 años"/>
    <x v="350"/>
    <n v="1"/>
    <x v="0"/>
    <x v="0"/>
  </r>
  <r>
    <n v="486"/>
    <n v="201505"/>
    <n v="1234"/>
    <n v="1"/>
    <s v="4A9A47"/>
    <s v="1"/>
    <s v="DNI_0639"/>
    <s v="Hombre"/>
    <n v="65"/>
    <d v="2015-05-13T00:00:00"/>
    <s v="Odontologia"/>
    <n v="2"/>
    <s v="K03.3"/>
    <s v="Definitivo"/>
    <x v="1"/>
    <s v="Atenciones No Medicas"/>
    <x v="1"/>
    <s v="Hombre"/>
    <x v="2"/>
    <s v="de 65 años a más"/>
    <x v="351"/>
    <n v="1"/>
    <x v="0"/>
    <x v="0"/>
  </r>
  <r>
    <n v="487"/>
    <n v="201505"/>
    <n v="1234"/>
    <n v="1"/>
    <s v="4AAN2N"/>
    <s v="1"/>
    <s v="DNI_1329"/>
    <s v="Mujer"/>
    <n v="2"/>
    <d v="2015-05-01T00:00:00"/>
    <s v="Cardiologia"/>
    <n v="1"/>
    <s v="I13.1"/>
    <s v="Presuntivo"/>
    <x v="0"/>
    <s v="Atenciones Medicas"/>
    <x v="0"/>
    <s v="Mujer"/>
    <x v="13"/>
    <s v="de 1 a 4 años"/>
    <x v="352"/>
    <n v="0"/>
    <x v="0"/>
    <x v="1"/>
  </r>
  <r>
    <n v="488"/>
    <n v="201505"/>
    <n v="1234"/>
    <n v="1"/>
    <s v="4AN812"/>
    <s v="1"/>
    <s v="DNI_0703"/>
    <s v="Mujer"/>
    <n v="84"/>
    <d v="2015-05-01T00:00:00"/>
    <s v="Odontologia"/>
    <n v="2"/>
    <s v="K02.1"/>
    <s v="Repetido"/>
    <x v="1"/>
    <s v="Atenciones No Medicas"/>
    <x v="0"/>
    <s v="Mujer"/>
    <x v="2"/>
    <s v="de 65 años a más"/>
    <x v="353"/>
    <n v="0"/>
    <x v="0"/>
    <x v="1"/>
  </r>
  <r>
    <n v="489"/>
    <n v="201505"/>
    <n v="1234"/>
    <n v="1"/>
    <s v="4ANNA2"/>
    <s v="1"/>
    <s v="DNI_0802"/>
    <s v="Mujer"/>
    <n v="42"/>
    <d v="2015-05-16T00:00:00"/>
    <s v="Psicologia"/>
    <n v="2"/>
    <s v="E80.7"/>
    <s v="Repetido"/>
    <x v="1"/>
    <s v="Atenciones No Medicas"/>
    <x v="0"/>
    <s v="Mujer"/>
    <x v="6"/>
    <s v="de 40 a 44 años"/>
    <x v="354"/>
    <n v="0"/>
    <x v="0"/>
    <x v="1"/>
  </r>
  <r>
    <n v="490"/>
    <n v="201505"/>
    <n v="1234"/>
    <n v="1"/>
    <s v="4N1628"/>
    <s v="1"/>
    <s v="DNI_0417"/>
    <s v="Hombre"/>
    <n v="26"/>
    <d v="2015-05-11T00:00:00"/>
    <s v="Medicina General"/>
    <n v="1"/>
    <s v="I25.0"/>
    <s v="Definitivo"/>
    <x v="0"/>
    <s v="Atenciones Medicas"/>
    <x v="1"/>
    <s v="Hombre"/>
    <x v="9"/>
    <s v="de 25 a 29 años"/>
    <x v="355"/>
    <n v="1"/>
    <x v="0"/>
    <x v="0"/>
  </r>
  <r>
    <n v="491"/>
    <n v="201505"/>
    <n v="1234"/>
    <n v="1"/>
    <s v="4N17A8"/>
    <s v="1"/>
    <s v="DNI_0734"/>
    <s v="Hombre"/>
    <n v="0"/>
    <d v="2015-05-14T00:00:00"/>
    <s v="Oftalmologia"/>
    <n v="1"/>
    <s v="H11.4"/>
    <s v="Presuntivo"/>
    <x v="0"/>
    <s v="Atenciones Medicas"/>
    <x v="1"/>
    <s v="Hombre"/>
    <x v="14"/>
    <s v="Menores  de 1 año"/>
    <x v="356"/>
    <n v="0"/>
    <x v="0"/>
    <x v="1"/>
  </r>
  <r>
    <n v="492"/>
    <n v="201505"/>
    <n v="1234"/>
    <n v="1"/>
    <s v="4N1985"/>
    <s v="1"/>
    <s v="DNI_08828"/>
    <s v="Mujer"/>
    <n v="39"/>
    <d v="2015-05-08T00:00:00"/>
    <s v="Ginecologia"/>
    <n v="1"/>
    <s v="H05.3"/>
    <s v="Repetido"/>
    <x v="0"/>
    <s v="Atenciones Medicas"/>
    <x v="0"/>
    <s v="Mujer"/>
    <x v="7"/>
    <s v="de 35 a 39 años"/>
    <x v="93"/>
    <n v="0"/>
    <x v="0"/>
    <x v="1"/>
  </r>
  <r>
    <n v="493"/>
    <n v="201505"/>
    <n v="1234"/>
    <n v="1"/>
    <s v="4N19N5"/>
    <s v="1"/>
    <s v="DNI_9918"/>
    <s v="Mujer"/>
    <n v="35"/>
    <d v="2015-05-06T00:00:00"/>
    <s v="Ginecologia"/>
    <n v="1"/>
    <s v="O81.3"/>
    <s v="Definitivo"/>
    <x v="0"/>
    <s v="Atenciones Medicas"/>
    <x v="0"/>
    <s v="Mujer"/>
    <x v="7"/>
    <s v="de 35 a 39 años"/>
    <x v="357"/>
    <n v="1"/>
    <x v="1"/>
    <x v="0"/>
  </r>
  <r>
    <n v="494"/>
    <n v="201505"/>
    <n v="1234"/>
    <n v="1"/>
    <s v="4N1N61"/>
    <s v="1"/>
    <s v="DNI_08788"/>
    <s v="Mujer"/>
    <n v="40"/>
    <d v="2015-05-14T00:00:00"/>
    <s v="Ginecologia"/>
    <n v="1"/>
    <s v="K11.6"/>
    <s v="Presuntivo"/>
    <x v="0"/>
    <s v="Atenciones Medicas"/>
    <x v="0"/>
    <s v="Mujer"/>
    <x v="6"/>
    <s v="de 40 a 44 años"/>
    <x v="155"/>
    <n v="0"/>
    <x v="0"/>
    <x v="1"/>
  </r>
  <r>
    <n v="495"/>
    <n v="201505"/>
    <n v="1234"/>
    <n v="1"/>
    <s v="4N2221"/>
    <s v="1"/>
    <s v="DNI_0516"/>
    <s v="Hombre"/>
    <n v="71"/>
    <d v="2015-05-10T00:00:00"/>
    <s v="Medicina General"/>
    <n v="1"/>
    <s v="Q96.0"/>
    <s v="Repetido"/>
    <x v="0"/>
    <s v="Atenciones Medicas"/>
    <x v="1"/>
    <s v="Hombre"/>
    <x v="2"/>
    <s v="de 65 años a más"/>
    <x v="358"/>
    <n v="0"/>
    <x v="0"/>
    <x v="1"/>
  </r>
  <r>
    <n v="496"/>
    <n v="201505"/>
    <n v="1234"/>
    <n v="1"/>
    <s v="4N22N4"/>
    <s v="1"/>
    <s v="DNI_0641"/>
    <s v="Mujer"/>
    <n v="37"/>
    <d v="2015-05-13T00:00:00"/>
    <s v="Odontologia"/>
    <n v="2"/>
    <s v="K04.7"/>
    <s v="Definitivo"/>
    <x v="1"/>
    <s v="Atenciones No Medicas"/>
    <x v="0"/>
    <s v="Mujer"/>
    <x v="7"/>
    <s v="de 35 a 39 años"/>
    <x v="359"/>
    <n v="1"/>
    <x v="0"/>
    <x v="1"/>
  </r>
  <r>
    <n v="497"/>
    <n v="201505"/>
    <n v="1234"/>
    <n v="1"/>
    <s v="4N265N"/>
    <s v="1"/>
    <s v="DNI_0418"/>
    <s v="Hombre"/>
    <n v="27"/>
    <d v="2015-05-01T00:00:00"/>
    <s v="Medicina General"/>
    <n v="1"/>
    <s v="Z30.3"/>
    <s v="Repetido"/>
    <x v="0"/>
    <s v="Atenciones Medicas"/>
    <x v="1"/>
    <s v="Hombre"/>
    <x v="9"/>
    <s v="de 25 a 29 años"/>
    <x v="360"/>
    <n v="0"/>
    <x v="0"/>
    <x v="1"/>
  </r>
  <r>
    <n v="498"/>
    <n v="201505"/>
    <n v="1234"/>
    <n v="1"/>
    <s v="4N4156"/>
    <s v="1"/>
    <s v="DNI_0400"/>
    <s v="Hombre"/>
    <n v="61"/>
    <d v="2015-05-07T00:00:00"/>
    <s v="Medicina General"/>
    <n v="1"/>
    <s v="Z10.3"/>
    <s v="Repetido"/>
    <x v="0"/>
    <s v="Atenciones Medicas"/>
    <x v="1"/>
    <s v="Hombre"/>
    <x v="3"/>
    <s v="de 60 a 64 años"/>
    <x v="116"/>
    <n v="0"/>
    <x v="0"/>
    <x v="1"/>
  </r>
  <r>
    <n v="499"/>
    <n v="201505"/>
    <n v="1234"/>
    <n v="1"/>
    <s v="4N4N99"/>
    <s v="1"/>
    <s v="DNI_0649"/>
    <s v="Hombre"/>
    <n v="15"/>
    <d v="2015-05-14T00:00:00"/>
    <s v="Odontologia"/>
    <n v="2"/>
    <s v="K22.8"/>
    <s v="Repetido"/>
    <x v="1"/>
    <s v="Atenciones No Medicas"/>
    <x v="1"/>
    <s v="Hombre"/>
    <x v="8"/>
    <s v="de 15 a 19 años"/>
    <x v="271"/>
    <n v="0"/>
    <x v="0"/>
    <x v="1"/>
  </r>
  <r>
    <n v="500"/>
    <n v="201505"/>
    <n v="1234"/>
    <n v="1"/>
    <s v="4N5197"/>
    <s v="1"/>
    <s v="DNI_0687"/>
    <s v="Mujer"/>
    <n v="46"/>
    <d v="2015-05-16T00:00:00"/>
    <s v="Odontologia"/>
    <n v="2"/>
    <s v="E78.3"/>
    <s v="Presuntivo"/>
    <x v="1"/>
    <s v="Atenciones No Medicas"/>
    <x v="0"/>
    <s v="Mujer"/>
    <x v="5"/>
    <s v="de 45 a 49 años"/>
    <x v="316"/>
    <n v="0"/>
    <x v="0"/>
    <x v="1"/>
  </r>
  <r>
    <n v="501"/>
    <n v="201505"/>
    <n v="1234"/>
    <n v="1"/>
    <s v="4N5451"/>
    <s v="1"/>
    <s v="DNI_0766"/>
    <s v="Hombre"/>
    <n v="2"/>
    <d v="2015-05-10T00:00:00"/>
    <s v="Oftalmologia"/>
    <n v="1"/>
    <s v="H02.0"/>
    <s v="Presuntivo"/>
    <x v="0"/>
    <s v="Atenciones Medicas"/>
    <x v="1"/>
    <s v="Hombre"/>
    <x v="13"/>
    <s v="de 1 a 4 años"/>
    <x v="304"/>
    <n v="0"/>
    <x v="0"/>
    <x v="1"/>
  </r>
  <r>
    <n v="502"/>
    <n v="201505"/>
    <n v="1234"/>
    <n v="1"/>
    <s v="4N5466"/>
    <s v="1"/>
    <s v="DNI_6962"/>
    <s v="Mujer"/>
    <n v="53"/>
    <d v="2015-05-01T00:00:00"/>
    <s v="Medicina General"/>
    <n v="1"/>
    <s v="Z32.1"/>
    <s v="Presuntivo"/>
    <x v="0"/>
    <s v="Atenciones Medicas"/>
    <x v="0"/>
    <s v="Mujer"/>
    <x v="1"/>
    <s v="de 50 a 54 años"/>
    <x v="361"/>
    <n v="0"/>
    <x v="0"/>
    <x v="1"/>
  </r>
  <r>
    <n v="503"/>
    <n v="201505"/>
    <n v="1234"/>
    <n v="1"/>
    <s v="4N6116"/>
    <s v="1"/>
    <s v="DNI_1298"/>
    <s v="Mujer"/>
    <n v="6"/>
    <d v="2015-05-01T00:00:00"/>
    <s v="Cardiologia"/>
    <n v="1"/>
    <s v="F80.0"/>
    <s v="Repetido"/>
    <x v="0"/>
    <s v="Atenciones Medicas"/>
    <x v="0"/>
    <s v="Mujer"/>
    <x v="12"/>
    <s v="de 5 a 9 años"/>
    <x v="362"/>
    <n v="0"/>
    <x v="0"/>
    <x v="1"/>
  </r>
  <r>
    <n v="504"/>
    <n v="201505"/>
    <n v="1234"/>
    <n v="1"/>
    <s v="4N6287"/>
    <s v="1"/>
    <s v="DNI_08816"/>
    <s v="Mujer"/>
    <n v="67"/>
    <d v="2015-05-07T00:00:00"/>
    <s v="Ginecologia"/>
    <n v="1"/>
    <s v="O99.1"/>
    <s v="Repetido"/>
    <x v="0"/>
    <s v="Atenciones Medicas"/>
    <x v="0"/>
    <s v="Mujer"/>
    <x v="2"/>
    <s v="de 65 años a más"/>
    <x v="363"/>
    <n v="0"/>
    <x v="0"/>
    <x v="1"/>
  </r>
  <r>
    <n v="505"/>
    <n v="201505"/>
    <n v="1234"/>
    <n v="1"/>
    <s v="4N6418"/>
    <s v="1"/>
    <s v="DNI_0653"/>
    <s v="Hombre"/>
    <n v="87"/>
    <d v="2015-05-01T00:00:00"/>
    <s v="Odontologia"/>
    <n v="2"/>
    <s v="K00.3"/>
    <s v="Repetido"/>
    <x v="1"/>
    <s v="Atenciones No Medicas"/>
    <x v="1"/>
    <s v="Hombre"/>
    <x v="2"/>
    <s v="de 65 años a más"/>
    <x v="229"/>
    <n v="0"/>
    <x v="0"/>
    <x v="1"/>
  </r>
  <r>
    <n v="506"/>
    <n v="201505"/>
    <n v="1234"/>
    <n v="1"/>
    <s v="4N6715"/>
    <s v="1"/>
    <s v="DNI_0693"/>
    <s v="Mujer"/>
    <n v="39"/>
    <d v="2015-05-13T00:00:00"/>
    <s v="Odontologia"/>
    <n v="2"/>
    <s v="K03.7"/>
    <s v="Definitivo"/>
    <x v="1"/>
    <s v="Atenciones No Medicas"/>
    <x v="0"/>
    <s v="Mujer"/>
    <x v="7"/>
    <s v="de 35 a 39 años"/>
    <x v="364"/>
    <n v="1"/>
    <x v="0"/>
    <x v="1"/>
  </r>
  <r>
    <n v="507"/>
    <n v="201505"/>
    <n v="1234"/>
    <n v="1"/>
    <s v="4N6764"/>
    <s v="1"/>
    <s v="DNI_1333"/>
    <s v="Mujer"/>
    <n v="60"/>
    <d v="2015-05-11T00:00:00"/>
    <s v="Cardiologia"/>
    <n v="1"/>
    <s v="H02.9"/>
    <s v="Repetido"/>
    <x v="0"/>
    <s v="Atenciones Medicas"/>
    <x v="0"/>
    <s v="Mujer"/>
    <x v="3"/>
    <s v="de 60 a 64 años"/>
    <x v="308"/>
    <n v="0"/>
    <x v="0"/>
    <x v="1"/>
  </r>
  <r>
    <n v="508"/>
    <n v="201505"/>
    <n v="1234"/>
    <n v="1"/>
    <s v="4N69A7"/>
    <s v="1"/>
    <s v="DNI_0009"/>
    <s v="Mujer"/>
    <n v="64"/>
    <d v="2015-05-09T00:00:00"/>
    <s v="Ginecologia"/>
    <n v="1"/>
    <s v="O98.9"/>
    <s v="Presuntivo"/>
    <x v="0"/>
    <s v="Atenciones Medicas"/>
    <x v="0"/>
    <s v="Mujer"/>
    <x v="3"/>
    <s v="de 60 a 64 años"/>
    <x v="365"/>
    <n v="0"/>
    <x v="1"/>
    <x v="1"/>
  </r>
  <r>
    <n v="509"/>
    <n v="201505"/>
    <n v="1234"/>
    <n v="1"/>
    <s v="4N6AN1"/>
    <s v="1"/>
    <s v="DNI_6908"/>
    <s v="Mujer"/>
    <n v="34"/>
    <d v="2015-05-09T00:00:00"/>
    <s v="Medicina General"/>
    <n v="1"/>
    <s v="Q51.4"/>
    <s v="Repetido"/>
    <x v="0"/>
    <s v="Atenciones Medicas"/>
    <x v="0"/>
    <s v="Mujer"/>
    <x v="4"/>
    <s v="de 30 a 34 años"/>
    <x v="266"/>
    <n v="0"/>
    <x v="0"/>
    <x v="1"/>
  </r>
  <r>
    <n v="510"/>
    <n v="201505"/>
    <n v="1234"/>
    <n v="1"/>
    <s v="4N728N"/>
    <s v="1"/>
    <s v="DNI_08851"/>
    <s v="Mujer"/>
    <n v="53"/>
    <d v="2015-05-09T00:00:00"/>
    <s v="Ginecologia"/>
    <n v="1"/>
    <s v="O98.0"/>
    <s v="Definitivo"/>
    <x v="0"/>
    <s v="Atenciones Medicas"/>
    <x v="0"/>
    <s v="Mujer"/>
    <x v="1"/>
    <s v="de 50 a 54 años"/>
    <x v="44"/>
    <n v="1"/>
    <x v="0"/>
    <x v="0"/>
  </r>
  <r>
    <n v="511"/>
    <n v="201505"/>
    <n v="1234"/>
    <n v="1"/>
    <s v="4N7458"/>
    <s v="1"/>
    <s v="DNI_9919"/>
    <s v="Mujer"/>
    <n v="35"/>
    <d v="2015-05-14T00:00:00"/>
    <s v="Ginecologia"/>
    <n v="1"/>
    <s v="K13.5"/>
    <s v="Presuntivo"/>
    <x v="0"/>
    <s v="Atenciones Medicas"/>
    <x v="0"/>
    <s v="Mujer"/>
    <x v="7"/>
    <s v="de 35 a 39 años"/>
    <x v="99"/>
    <n v="0"/>
    <x v="0"/>
    <x v="1"/>
  </r>
  <r>
    <n v="512"/>
    <n v="201505"/>
    <n v="1234"/>
    <n v="1"/>
    <s v="4N7467"/>
    <s v="1"/>
    <s v="DNI_0407"/>
    <s v="Mujer"/>
    <n v="88"/>
    <d v="2015-05-07T00:00:00"/>
    <s v="Medicina General"/>
    <n v="1"/>
    <s v="Z11.3"/>
    <s v="Definitivo"/>
    <x v="0"/>
    <s v="Atenciones Medicas"/>
    <x v="0"/>
    <s v="Mujer"/>
    <x v="2"/>
    <s v="de 65 años a más"/>
    <x v="167"/>
    <n v="1"/>
    <x v="0"/>
    <x v="0"/>
  </r>
  <r>
    <n v="513"/>
    <n v="201505"/>
    <n v="1234"/>
    <n v="1"/>
    <s v="4N7527"/>
    <s v="1"/>
    <s v="DNI_0436"/>
    <s v="Mujer"/>
    <n v="59"/>
    <d v="2015-05-10T00:00:00"/>
    <s v="Medicina General"/>
    <n v="1"/>
    <s v="Q52.4"/>
    <s v="Repetido"/>
    <x v="0"/>
    <s v="Atenciones Medicas"/>
    <x v="0"/>
    <s v="Mujer"/>
    <x v="0"/>
    <s v="de 55 a 59 años"/>
    <x v="366"/>
    <n v="0"/>
    <x v="0"/>
    <x v="1"/>
  </r>
  <r>
    <n v="514"/>
    <n v="201505"/>
    <n v="1234"/>
    <n v="1"/>
    <s v="4N75N1"/>
    <s v="1"/>
    <s v="DNI_0754"/>
    <s v="Hombre"/>
    <n v="0"/>
    <d v="2015-05-10T00:00:00"/>
    <s v="Oftalmologia"/>
    <n v="1"/>
    <s v="H02.5"/>
    <s v="Repetido"/>
    <x v="0"/>
    <s v="Atenciones Medicas"/>
    <x v="1"/>
    <s v="Hombre"/>
    <x v="14"/>
    <s v="Menores  de 1 año"/>
    <x v="310"/>
    <n v="0"/>
    <x v="0"/>
    <x v="1"/>
  </r>
  <r>
    <n v="515"/>
    <n v="201505"/>
    <n v="1234"/>
    <n v="1"/>
    <s v="4N7621"/>
    <s v="1"/>
    <s v="DNI_08862"/>
    <s v="Mujer"/>
    <n v="52"/>
    <d v="2015-05-06T00:00:00"/>
    <s v="Ginecologia"/>
    <n v="1"/>
    <s v="O81.1"/>
    <s v="Definitivo"/>
    <x v="0"/>
    <s v="Atenciones Medicas"/>
    <x v="0"/>
    <s v="Mujer"/>
    <x v="1"/>
    <s v="de 50 a 54 años"/>
    <x v="367"/>
    <n v="1"/>
    <x v="0"/>
    <x v="0"/>
  </r>
  <r>
    <n v="516"/>
    <n v="201505"/>
    <n v="1234"/>
    <n v="1"/>
    <s v="4N7629"/>
    <s v="1"/>
    <s v="DNI_1332"/>
    <s v="Hombre"/>
    <n v="79"/>
    <d v="2015-05-11T00:00:00"/>
    <s v="Cardiologia"/>
    <n v="1"/>
    <s v="H03.0"/>
    <s v="Definitivo"/>
    <x v="0"/>
    <s v="Atenciones Medicas"/>
    <x v="1"/>
    <s v="Hombre"/>
    <x v="2"/>
    <s v="de 65 años a más"/>
    <x v="182"/>
    <n v="1"/>
    <x v="0"/>
    <x v="0"/>
  </r>
  <r>
    <n v="517"/>
    <n v="201505"/>
    <n v="1234"/>
    <n v="1"/>
    <s v="4N766N"/>
    <s v="1"/>
    <s v="DNI_08816"/>
    <s v="Mujer"/>
    <n v="35"/>
    <d v="2015-05-09T00:00:00"/>
    <s v="Ginecologia"/>
    <n v="1"/>
    <s v="O99.1"/>
    <s v="Repetido"/>
    <x v="0"/>
    <s v="Atenciones Medicas"/>
    <x v="0"/>
    <s v="Mujer"/>
    <x v="7"/>
    <s v="de 35 a 39 años"/>
    <x v="363"/>
    <n v="0"/>
    <x v="0"/>
    <x v="1"/>
  </r>
  <r>
    <n v="518"/>
    <n v="201505"/>
    <n v="1234"/>
    <n v="1"/>
    <s v="4N7727"/>
    <s v="1"/>
    <s v="DNI_0787"/>
    <s v="Mujer"/>
    <n v="31"/>
    <d v="2015-05-13T00:00:00"/>
    <s v="Psicologia"/>
    <n v="2"/>
    <s v="E78.4"/>
    <s v="Repetido"/>
    <x v="1"/>
    <s v="Atenciones No Medicas"/>
    <x v="0"/>
    <s v="Mujer"/>
    <x v="4"/>
    <s v="de 30 a 34 años"/>
    <x v="368"/>
    <n v="0"/>
    <x v="0"/>
    <x v="1"/>
  </r>
  <r>
    <n v="519"/>
    <n v="201505"/>
    <n v="1234"/>
    <n v="1"/>
    <s v="4N77A4"/>
    <s v="1"/>
    <s v="DNI_0748"/>
    <s v="Mujer"/>
    <n v="11"/>
    <d v="2015-05-07T00:00:00"/>
    <s v="Oftalmologia"/>
    <n v="1"/>
    <s v="H03.8"/>
    <s v="Presuntivo"/>
    <x v="0"/>
    <s v="Atenciones Medicas"/>
    <x v="0"/>
    <s v="Mujer"/>
    <x v="11"/>
    <s v="de 10 a 14 años"/>
    <x v="94"/>
    <n v="0"/>
    <x v="0"/>
    <x v="1"/>
  </r>
  <r>
    <n v="520"/>
    <n v="201505"/>
    <n v="1234"/>
    <n v="1"/>
    <s v="4N77A4"/>
    <s v="1"/>
    <s v="DNI_0749"/>
    <s v="Mujer"/>
    <n v="11"/>
    <d v="2015-05-14T00:00:00"/>
    <s v="Oftalmologia"/>
    <n v="1"/>
    <s v="H11.2"/>
    <s v="Repetido"/>
    <x v="0"/>
    <s v="Atenciones Medicas"/>
    <x v="0"/>
    <s v="Mujer"/>
    <x v="11"/>
    <s v="de 10 a 14 años"/>
    <x v="369"/>
    <n v="0"/>
    <x v="0"/>
    <x v="1"/>
  </r>
  <r>
    <n v="521"/>
    <n v="201505"/>
    <n v="1234"/>
    <n v="1"/>
    <s v="4N5451"/>
    <s v="1"/>
    <s v="DNI_0766"/>
    <s v="Hombre"/>
    <n v="2"/>
    <d v="2015-05-07T00:00:00"/>
    <s v="Oftalmologia"/>
    <n v="1"/>
    <s v="H01.8"/>
    <s v="Definitivo"/>
    <x v="0"/>
    <s v="Atenciones Medicas"/>
    <x v="1"/>
    <s v="Hombre"/>
    <x v="13"/>
    <s v="de 1 a 4 años"/>
    <x v="298"/>
    <n v="1"/>
    <x v="1"/>
    <x v="0"/>
  </r>
  <r>
    <n v="522"/>
    <n v="201505"/>
    <n v="1234"/>
    <n v="1"/>
    <s v="4N8151"/>
    <s v="1"/>
    <s v="DNI_08784"/>
    <s v="Mujer"/>
    <n v="42"/>
    <d v="2015-05-14T00:00:00"/>
    <s v="Ginecologia"/>
    <n v="1"/>
    <s v="K13.1"/>
    <s v="Repetido"/>
    <x v="0"/>
    <s v="Atenciones Medicas"/>
    <x v="0"/>
    <s v="Mujer"/>
    <x v="6"/>
    <s v="de 40 a 44 años"/>
    <x v="63"/>
    <n v="0"/>
    <x v="0"/>
    <x v="1"/>
  </r>
  <r>
    <n v="523"/>
    <n v="201505"/>
    <n v="1234"/>
    <n v="1"/>
    <s v="4N81AN"/>
    <s v="1"/>
    <s v="DNI_1310"/>
    <s v="Hombre"/>
    <n v="3"/>
    <d v="2015-05-01T00:00:00"/>
    <s v="Cardiologia"/>
    <n v="1"/>
    <s v="I10.X"/>
    <s v="Definitivo"/>
    <x v="0"/>
    <s v="Atenciones Medicas"/>
    <x v="1"/>
    <s v="Hombre"/>
    <x v="13"/>
    <s v="de 1 a 4 años"/>
    <x v="224"/>
    <n v="1"/>
    <x v="0"/>
    <x v="0"/>
  </r>
  <r>
    <n v="524"/>
    <n v="201505"/>
    <n v="1234"/>
    <n v="1"/>
    <s v="4N84N2"/>
    <s v="1"/>
    <s v="DNI_0586"/>
    <s v="Hombre"/>
    <n v="49"/>
    <d v="2015-05-01T00:00:00"/>
    <s v="Medicina Interna"/>
    <n v="1"/>
    <s v="Z36.8"/>
    <s v="Presuntivo"/>
    <x v="0"/>
    <s v="Atenciones Medicas"/>
    <x v="1"/>
    <s v="Hombre"/>
    <x v="5"/>
    <s v="de 45 a 49 años"/>
    <x v="370"/>
    <n v="0"/>
    <x v="0"/>
    <x v="1"/>
  </r>
  <r>
    <n v="525"/>
    <n v="201505"/>
    <n v="1234"/>
    <n v="1"/>
    <s v="4N8587"/>
    <s v="1"/>
    <s v="DNI_0513"/>
    <s v="Mujer"/>
    <n v="59"/>
    <d v="2015-05-08T00:00:00"/>
    <s v="Medicina General"/>
    <n v="1"/>
    <s v="Z11.2"/>
    <s v="Definitivo"/>
    <x v="0"/>
    <s v="Atenciones Medicas"/>
    <x v="0"/>
    <s v="Mujer"/>
    <x v="0"/>
    <s v="de 55 a 59 años"/>
    <x v="255"/>
    <n v="1"/>
    <x v="0"/>
    <x v="0"/>
  </r>
  <r>
    <n v="526"/>
    <n v="201505"/>
    <n v="1234"/>
    <n v="1"/>
    <s v="4N8617"/>
    <s v="1"/>
    <s v="DNI_0009"/>
    <s v="Mujer"/>
    <n v="64"/>
    <d v="2015-05-08T00:00:00"/>
    <s v="Ginecologia"/>
    <n v="1"/>
    <s v="H04.8"/>
    <s v="Definitivo"/>
    <x v="0"/>
    <s v="Atenciones Medicas"/>
    <x v="0"/>
    <s v="Mujer"/>
    <x v="3"/>
    <s v="de 60 a 64 años"/>
    <x v="121"/>
    <n v="1"/>
    <x v="1"/>
    <x v="0"/>
  </r>
  <r>
    <n v="527"/>
    <n v="201505"/>
    <n v="1234"/>
    <n v="1"/>
    <s v="4N862A"/>
    <s v="1"/>
    <s v="DNI_0800"/>
    <s v="Mujer"/>
    <n v="42"/>
    <d v="2015-05-16T00:00:00"/>
    <s v="Psicologia"/>
    <n v="2"/>
    <s v="E80.5"/>
    <s v="Repetido"/>
    <x v="1"/>
    <s v="Atenciones No Medicas"/>
    <x v="0"/>
    <s v="Mujer"/>
    <x v="6"/>
    <s v="de 40 a 44 años"/>
    <x v="371"/>
    <n v="0"/>
    <x v="0"/>
    <x v="1"/>
  </r>
  <r>
    <n v="528"/>
    <n v="201505"/>
    <n v="1234"/>
    <n v="1"/>
    <s v="4N8A5N"/>
    <s v="1"/>
    <s v="DNI_0755"/>
    <s v="Hombre"/>
    <n v="0"/>
    <d v="2015-05-10T00:00:00"/>
    <s v="Oftalmologia"/>
    <n v="1"/>
    <s v="H02.2"/>
    <s v="Definitivo"/>
    <x v="0"/>
    <s v="Atenciones Medicas"/>
    <x v="1"/>
    <s v="Hombre"/>
    <x v="14"/>
    <s v="Menores  de 1 año"/>
    <x v="372"/>
    <n v="1"/>
    <x v="0"/>
    <x v="0"/>
  </r>
  <r>
    <n v="529"/>
    <n v="201505"/>
    <n v="1234"/>
    <n v="1"/>
    <s v="4N94A8"/>
    <s v="1"/>
    <s v="DNI_0742"/>
    <s v="Mujer"/>
    <n v="7"/>
    <d v="2015-05-14T00:00:00"/>
    <s v="Oftalmologia"/>
    <n v="1"/>
    <s v="H11.1"/>
    <s v="Definitivo"/>
    <x v="0"/>
    <s v="Atenciones Medicas"/>
    <x v="0"/>
    <s v="Mujer"/>
    <x v="12"/>
    <s v="de 5 a 9 años"/>
    <x v="373"/>
    <n v="1"/>
    <x v="0"/>
    <x v="0"/>
  </r>
  <r>
    <n v="530"/>
    <n v="201505"/>
    <n v="1234"/>
    <n v="1"/>
    <s v="4N9A14"/>
    <s v="1"/>
    <s v="DNI_0743"/>
    <s v="Hombre"/>
    <n v="8"/>
    <d v="2015-05-07T00:00:00"/>
    <s v="Oftalmologia"/>
    <n v="1"/>
    <s v="H02.1"/>
    <s v="Presuntivo"/>
    <x v="0"/>
    <s v="Atenciones Medicas"/>
    <x v="1"/>
    <s v="Hombre"/>
    <x v="12"/>
    <s v="de 5 a 9 años"/>
    <x v="374"/>
    <n v="0"/>
    <x v="0"/>
    <x v="1"/>
  </r>
  <r>
    <n v="531"/>
    <n v="201505"/>
    <n v="1234"/>
    <n v="1"/>
    <s v="4N9A98"/>
    <s v="1"/>
    <s v="DNI_08832"/>
    <s v="Mujer"/>
    <n v="37"/>
    <d v="2015-05-10T00:00:00"/>
    <s v="Ginecologia"/>
    <n v="1"/>
    <s v="O98.9"/>
    <s v="Presuntivo"/>
    <x v="0"/>
    <s v="Atenciones Medicas"/>
    <x v="0"/>
    <s v="Mujer"/>
    <x v="7"/>
    <s v="de 35 a 39 años"/>
    <x v="365"/>
    <n v="0"/>
    <x v="0"/>
    <x v="1"/>
  </r>
  <r>
    <n v="532"/>
    <n v="201505"/>
    <n v="1234"/>
    <n v="1"/>
    <s v="4NA552"/>
    <s v="1"/>
    <s v="DNI_08819"/>
    <s v="Mujer"/>
    <n v="39"/>
    <d v="2015-05-09T00:00:00"/>
    <s v="Ginecologia"/>
    <n v="1"/>
    <s v="Q51.0"/>
    <s v="Presuntivo"/>
    <x v="0"/>
    <s v="Atenciones Medicas"/>
    <x v="0"/>
    <s v="Mujer"/>
    <x v="7"/>
    <s v="de 35 a 39 años"/>
    <x v="375"/>
    <n v="0"/>
    <x v="0"/>
    <x v="1"/>
  </r>
  <r>
    <n v="533"/>
    <n v="201505"/>
    <n v="1234"/>
    <n v="1"/>
    <s v="4NA8N2"/>
    <s v="1"/>
    <s v="DNI_9917"/>
    <s v="Mujer"/>
    <n v="33"/>
    <d v="2015-05-09T00:00:00"/>
    <s v="Ginecologia"/>
    <n v="1"/>
    <s v="O99.5"/>
    <s v="Definitivo"/>
    <x v="0"/>
    <s v="Atenciones Medicas"/>
    <x v="0"/>
    <s v="Mujer"/>
    <x v="4"/>
    <s v="de 30 a 34 años"/>
    <x v="225"/>
    <n v="1"/>
    <x v="0"/>
    <x v="0"/>
  </r>
  <r>
    <n v="534"/>
    <n v="201505"/>
    <n v="1234"/>
    <n v="1"/>
    <s v="4NAN62"/>
    <s v="1"/>
    <s v="DNI_6966"/>
    <s v="Mujer"/>
    <n v="8"/>
    <d v="2015-05-10T00:00:00"/>
    <s v="Medicina General"/>
    <n v="1"/>
    <s v="Q52.0"/>
    <s v="Presuntivo"/>
    <x v="0"/>
    <s v="Atenciones Medicas"/>
    <x v="0"/>
    <s v="Mujer"/>
    <x v="12"/>
    <s v="de 5 a 9 años"/>
    <x v="36"/>
    <n v="0"/>
    <x v="0"/>
    <x v="1"/>
  </r>
  <r>
    <n v="535"/>
    <n v="201505"/>
    <n v="1234"/>
    <n v="1"/>
    <s v="4NAN69"/>
    <s v="1"/>
    <s v="DNI_08814"/>
    <s v="Mujer"/>
    <n v="52"/>
    <d v="2015-05-01T00:00:00"/>
    <s v="Ginecologia"/>
    <n v="1"/>
    <s v="Z02.9"/>
    <s v="Repetido"/>
    <x v="0"/>
    <s v="Atenciones Medicas"/>
    <x v="0"/>
    <s v="Mujer"/>
    <x v="1"/>
    <s v="de 50 a 54 años"/>
    <x v="376"/>
    <n v="0"/>
    <x v="0"/>
    <x v="1"/>
  </r>
  <r>
    <n v="536"/>
    <n v="201505"/>
    <n v="1234"/>
    <n v="1"/>
    <s v="4NANA8"/>
    <s v="1"/>
    <s v="DNI_0397"/>
    <s v="Mujer"/>
    <n v="41"/>
    <d v="2015-05-05T00:00:00"/>
    <s v="Medicina General"/>
    <n v="1"/>
    <s v="F60.3"/>
    <s v="Presuntivo"/>
    <x v="0"/>
    <s v="Atenciones Medicas"/>
    <x v="0"/>
    <s v="Mujer"/>
    <x v="6"/>
    <s v="de 40 a 44 años"/>
    <x v="200"/>
    <n v="0"/>
    <x v="0"/>
    <x v="1"/>
  </r>
  <r>
    <n v="537"/>
    <n v="201505"/>
    <n v="1234"/>
    <n v="1"/>
    <s v="4NN455"/>
    <s v="1"/>
    <s v="DNI_1314"/>
    <s v="Hombre"/>
    <n v="0"/>
    <d v="2015-05-05T00:00:00"/>
    <s v="Cardiologia"/>
    <n v="1"/>
    <s v="K05.1"/>
    <s v="Presuntivo"/>
    <x v="0"/>
    <s v="Atenciones Medicas"/>
    <x v="1"/>
    <s v="Hombre"/>
    <x v="14"/>
    <s v="Menores  de 1 año"/>
    <x v="169"/>
    <n v="0"/>
    <x v="0"/>
    <x v="1"/>
  </r>
  <r>
    <n v="538"/>
    <n v="201505"/>
    <n v="1234"/>
    <n v="1"/>
    <s v="4NN481"/>
    <s v="1"/>
    <s v="DNI_08795"/>
    <s v="Mujer"/>
    <n v="44"/>
    <d v="2015-05-07T00:00:00"/>
    <s v="Ginecologia"/>
    <n v="1"/>
    <s v="Z12.2"/>
    <s v="Presuntivo"/>
    <x v="0"/>
    <s v="Atenciones Medicas"/>
    <x v="0"/>
    <s v="Mujer"/>
    <x v="6"/>
    <s v="de 40 a 44 años"/>
    <x v="50"/>
    <n v="0"/>
    <x v="0"/>
    <x v="1"/>
  </r>
  <r>
    <n v="539"/>
    <n v="201505"/>
    <n v="1234"/>
    <n v="1"/>
    <s v="4NN792"/>
    <s v="1"/>
    <s v="DNI_1328"/>
    <s v="Mujer"/>
    <n v="0"/>
    <d v="2015-05-05T00:00:00"/>
    <s v="Cardiologia"/>
    <n v="1"/>
    <s v="K08.0"/>
    <s v="Presuntivo"/>
    <x v="0"/>
    <s v="Atenciones Medicas"/>
    <x v="0"/>
    <s v="Mujer"/>
    <x v="14"/>
    <s v="Menores  de 1 año"/>
    <x v="377"/>
    <n v="0"/>
    <x v="0"/>
    <x v="1"/>
  </r>
  <r>
    <n v="540"/>
    <n v="201505"/>
    <n v="1234"/>
    <n v="1"/>
    <s v="4NN7N2"/>
    <s v="1"/>
    <s v="DNI_08809"/>
    <s v="Mujer"/>
    <n v="44"/>
    <d v="2015-05-07T00:00:00"/>
    <s v="Ginecologia"/>
    <n v="1"/>
    <s v="Z11.4"/>
    <s v="Repetido"/>
    <x v="0"/>
    <s v="Atenciones Medicas"/>
    <x v="0"/>
    <s v="Mujer"/>
    <x v="6"/>
    <s v="de 40 a 44 años"/>
    <x v="102"/>
    <n v="0"/>
    <x v="0"/>
    <x v="1"/>
  </r>
  <r>
    <n v="541"/>
    <n v="201505"/>
    <n v="1234"/>
    <n v="1"/>
    <s v="4NN967"/>
    <s v="1"/>
    <s v="DNI_08833"/>
    <s v="Mujer"/>
    <n v="37"/>
    <d v="2015-05-08T00:00:00"/>
    <s v="Ginecologia"/>
    <n v="1"/>
    <s v="H04.4"/>
    <s v="Presuntivo"/>
    <x v="0"/>
    <s v="Atenciones Medicas"/>
    <x v="0"/>
    <s v="Mujer"/>
    <x v="7"/>
    <s v="de 35 a 39 años"/>
    <x v="378"/>
    <n v="0"/>
    <x v="0"/>
    <x v="1"/>
  </r>
  <r>
    <n v="542"/>
    <n v="201505"/>
    <n v="1234"/>
    <n v="1"/>
    <s v="4NNA1N"/>
    <s v="1"/>
    <s v="DNI_0558"/>
    <s v="Mujer"/>
    <n v="50"/>
    <d v="2015-05-05T00:00:00"/>
    <s v="Medicina Interna"/>
    <n v="1"/>
    <s v="K29.5"/>
    <s v="Definitivo"/>
    <x v="0"/>
    <s v="Atenciones Medicas"/>
    <x v="0"/>
    <s v="Mujer"/>
    <x v="1"/>
    <s v="de 50 a 54 años"/>
    <x v="112"/>
    <n v="1"/>
    <x v="0"/>
    <x v="0"/>
  </r>
  <r>
    <n v="543"/>
    <n v="201505"/>
    <n v="1234"/>
    <n v="1"/>
    <s v="4NNA68"/>
    <s v="1"/>
    <s v="DNI_1304"/>
    <s v="Hombre"/>
    <n v="8"/>
    <d v="2015-05-05T00:00:00"/>
    <s v="Cardiologia"/>
    <n v="1"/>
    <s v="K07.9"/>
    <s v="Presuntivo"/>
    <x v="0"/>
    <s v="Atenciones Medicas"/>
    <x v="1"/>
    <s v="Hombre"/>
    <x v="12"/>
    <s v="de 5 a 9 años"/>
    <x v="330"/>
    <n v="0"/>
    <x v="0"/>
    <x v="1"/>
  </r>
  <r>
    <n v="544"/>
    <n v="201505"/>
    <n v="1234"/>
    <n v="1"/>
    <s v="4NNN4N"/>
    <s v="1"/>
    <s v="DNI_08817"/>
    <s v="Mujer"/>
    <n v="35"/>
    <d v="2015-05-08T00:00:00"/>
    <s v="Ginecologia"/>
    <n v="1"/>
    <s v="H05.4"/>
    <s v="Presuntivo"/>
    <x v="0"/>
    <s v="Atenciones Medicas"/>
    <x v="0"/>
    <s v="Mujer"/>
    <x v="7"/>
    <s v="de 35 a 39 años"/>
    <x v="202"/>
    <n v="0"/>
    <x v="0"/>
    <x v="1"/>
  </r>
  <r>
    <n v="545"/>
    <n v="201505"/>
    <n v="1234"/>
    <n v="1"/>
    <s v="522NA"/>
    <s v="1"/>
    <s v="DNI_1394"/>
    <s v="Mujer"/>
    <n v="50"/>
    <d v="2015-05-05T00:00:00"/>
    <s v="Enfermeria"/>
    <n v="2"/>
    <s v="K11.1"/>
    <s v="Repetido"/>
    <x v="1"/>
    <s v="Atenciones No Medicas"/>
    <x v="0"/>
    <s v="Mujer"/>
    <x v="1"/>
    <s v="de 50 a 54 años"/>
    <x v="379"/>
    <n v="0"/>
    <x v="0"/>
    <x v="1"/>
  </r>
  <r>
    <n v="546"/>
    <n v="201505"/>
    <n v="1234"/>
    <n v="1"/>
    <s v="52AN5"/>
    <s v="1"/>
    <s v="DNI_0429"/>
    <s v="Mujer"/>
    <n v="30"/>
    <d v="2015-05-10T00:00:00"/>
    <s v="Medicina General"/>
    <n v="1"/>
    <s v="F43.2"/>
    <s v="Repetido"/>
    <x v="0"/>
    <s v="Atenciones Medicas"/>
    <x v="0"/>
    <s v="Mujer"/>
    <x v="4"/>
    <s v="de 30 a 34 años"/>
    <x v="324"/>
    <n v="0"/>
    <x v="0"/>
    <x v="1"/>
  </r>
  <r>
    <n v="547"/>
    <n v="201505"/>
    <n v="1234"/>
    <n v="1"/>
    <s v="55954"/>
    <s v="1"/>
    <s v="DNI_6900"/>
    <s v="Hombre"/>
    <n v="50"/>
    <d v="2015-05-11T00:00:00"/>
    <s v="Medicina General"/>
    <n v="1"/>
    <s v="I25.1"/>
    <s v="Repetido"/>
    <x v="0"/>
    <s v="Atenciones Medicas"/>
    <x v="1"/>
    <s v="Hombre"/>
    <x v="1"/>
    <s v="de 50 a 54 años"/>
    <x v="380"/>
    <n v="0"/>
    <x v="0"/>
    <x v="1"/>
  </r>
  <r>
    <n v="548"/>
    <n v="201505"/>
    <n v="1234"/>
    <n v="1"/>
    <s v="569N9"/>
    <s v="1"/>
    <s v="DNI_08841"/>
    <s v="Mujer"/>
    <n v="47"/>
    <d v="2015-05-09T00:00:00"/>
    <s v="Ginecologia"/>
    <n v="1"/>
    <s v="Q51.3"/>
    <s v="Definitivo"/>
    <x v="0"/>
    <s v="Atenciones Medicas"/>
    <x v="0"/>
    <s v="Mujer"/>
    <x v="5"/>
    <s v="de 45 a 49 años"/>
    <x v="191"/>
    <n v="1"/>
    <x v="0"/>
    <x v="0"/>
  </r>
  <r>
    <n v="549"/>
    <n v="201505"/>
    <n v="1234"/>
    <n v="1"/>
    <s v="5919"/>
    <s v="1"/>
    <s v="DNI_0559"/>
    <s v="Mujer"/>
    <n v="50"/>
    <d v="2015-05-11T00:00:00"/>
    <s v="Medicina Interna"/>
    <n v="1"/>
    <s v="K59.0"/>
    <s v="Definitivo"/>
    <x v="0"/>
    <s v="Atenciones Medicas"/>
    <x v="0"/>
    <s v="Mujer"/>
    <x v="1"/>
    <s v="de 50 a 54 años"/>
    <x v="18"/>
    <n v="1"/>
    <x v="0"/>
    <x v="0"/>
  </r>
  <r>
    <n v="550"/>
    <n v="201505"/>
    <n v="1234"/>
    <n v="1"/>
    <s v="5A19A"/>
    <s v="1"/>
    <s v="DNI_0796"/>
    <s v="Mujer"/>
    <n v="47"/>
    <d v="2015-05-16T00:00:00"/>
    <s v="Psicologia"/>
    <n v="2"/>
    <s v="E84.0"/>
    <s v="Repetido"/>
    <x v="1"/>
    <s v="Atenciones No Medicas"/>
    <x v="0"/>
    <s v="Mujer"/>
    <x v="5"/>
    <s v="de 45 a 49 años"/>
    <x v="381"/>
    <n v="0"/>
    <x v="0"/>
    <x v="1"/>
  </r>
  <r>
    <n v="551"/>
    <n v="201505"/>
    <n v="1234"/>
    <n v="1"/>
    <s v="61N46"/>
    <s v="1"/>
    <s v="DNI_0636"/>
    <s v="Mujer"/>
    <n v="72"/>
    <d v="2015-05-14T00:00:00"/>
    <s v="Odontologia"/>
    <n v="2"/>
    <s v="K21.9"/>
    <s v="Repetido"/>
    <x v="1"/>
    <s v="Atenciones No Medicas"/>
    <x v="0"/>
    <s v="Mujer"/>
    <x v="2"/>
    <s v="de 65 años a más"/>
    <x v="22"/>
    <n v="0"/>
    <x v="0"/>
    <x v="1"/>
  </r>
  <r>
    <n v="552"/>
    <n v="201505"/>
    <n v="1234"/>
    <n v="1"/>
    <s v="656N8"/>
    <s v="1"/>
    <s v="DNI_1362"/>
    <s v="Mujer"/>
    <n v="76"/>
    <d v="2015-05-11T00:00:00"/>
    <s v="Cardiologia"/>
    <n v="1"/>
    <s v="H02.7"/>
    <s v="Definitivo"/>
    <x v="0"/>
    <s v="Atenciones Medicas"/>
    <x v="0"/>
    <s v="Mujer"/>
    <x v="2"/>
    <s v="de 65 años a más"/>
    <x v="278"/>
    <n v="1"/>
    <x v="0"/>
    <x v="0"/>
  </r>
  <r>
    <n v="553"/>
    <n v="201505"/>
    <n v="1234"/>
    <n v="1"/>
    <s v="66127"/>
    <s v="1"/>
    <s v="DNI_6920"/>
    <s v="Mujer"/>
    <n v="54"/>
    <d v="2015-05-11T00:00:00"/>
    <s v="Medicina General"/>
    <n v="1"/>
    <s v="I24.0"/>
    <s v="Definitivo"/>
    <x v="0"/>
    <s v="Atenciones Medicas"/>
    <x v="0"/>
    <s v="Mujer"/>
    <x v="1"/>
    <s v="de 50 a 54 años"/>
    <x v="382"/>
    <n v="1"/>
    <x v="0"/>
    <x v="0"/>
  </r>
  <r>
    <n v="554"/>
    <n v="201505"/>
    <n v="1234"/>
    <n v="1"/>
    <s v="66428"/>
    <s v="1"/>
    <s v="DNI_0592"/>
    <s v="Mujer"/>
    <n v="57"/>
    <d v="2015-05-11T00:00:00"/>
    <s v="Medicina Interna"/>
    <n v="1"/>
    <s v="K44.9"/>
    <s v="Repetido"/>
    <x v="0"/>
    <s v="Atenciones Medicas"/>
    <x v="0"/>
    <s v="Mujer"/>
    <x v="0"/>
    <s v="de 55 a 59 años"/>
    <x v="73"/>
    <n v="0"/>
    <x v="0"/>
    <x v="1"/>
  </r>
  <r>
    <n v="555"/>
    <n v="201505"/>
    <n v="1234"/>
    <n v="1"/>
    <s v="68A42"/>
    <s v="1"/>
    <s v="DNI_0780"/>
    <s v="Hombre"/>
    <n v="65"/>
    <d v="2015-05-14T00:00:00"/>
    <s v="Psicologia"/>
    <n v="2"/>
    <s v="E76.8"/>
    <s v="Definitivo"/>
    <x v="1"/>
    <s v="Atenciones No Medicas"/>
    <x v="1"/>
    <s v="Hombre"/>
    <x v="2"/>
    <s v="de 65 años a más"/>
    <x v="297"/>
    <n v="1"/>
    <x v="0"/>
    <x v="0"/>
  </r>
  <r>
    <n v="556"/>
    <n v="201505"/>
    <n v="1234"/>
    <n v="1"/>
    <s v="6N4N9"/>
    <s v="1"/>
    <s v="DNI_6932"/>
    <s v="Mujer"/>
    <n v="46"/>
    <d v="2015-05-05T00:00:00"/>
    <s v="Medicina General"/>
    <n v="1"/>
    <s v="F20.0"/>
    <s v="Presuntivo"/>
    <x v="0"/>
    <s v="Atenciones Medicas"/>
    <x v="0"/>
    <s v="Mujer"/>
    <x v="5"/>
    <s v="de 45 a 49 años"/>
    <x v="6"/>
    <n v="0"/>
    <x v="0"/>
    <x v="1"/>
  </r>
  <r>
    <n v="557"/>
    <n v="201505"/>
    <n v="1234"/>
    <n v="1"/>
    <s v="6N75"/>
    <s v="1"/>
    <s v="DNI_6940"/>
    <s v="Hombre"/>
    <n v="59"/>
    <d v="2015-05-11T00:00:00"/>
    <s v="Medicina General"/>
    <n v="1"/>
    <s v="I23.3"/>
    <s v="Definitivo"/>
    <x v="0"/>
    <s v="Atenciones Medicas"/>
    <x v="1"/>
    <s v="Hombre"/>
    <x v="0"/>
    <s v="de 55 a 59 años"/>
    <x v="383"/>
    <n v="1"/>
    <x v="0"/>
    <x v="0"/>
  </r>
  <r>
    <n v="558"/>
    <n v="201505"/>
    <n v="1234"/>
    <n v="1"/>
    <s v="74N15"/>
    <s v="1"/>
    <s v="DNI_0494"/>
    <s v="Hombre"/>
    <n v="76"/>
    <d v="2015-05-10T00:00:00"/>
    <s v="Medicina General"/>
    <n v="1"/>
    <s v="O99.7"/>
    <s v="Repetido"/>
    <x v="0"/>
    <s v="Atenciones Medicas"/>
    <x v="1"/>
    <s v="Hombre"/>
    <x v="2"/>
    <s v="de 65 años a más"/>
    <x v="141"/>
    <n v="0"/>
    <x v="0"/>
    <x v="1"/>
  </r>
  <r>
    <n v="559"/>
    <n v="201505"/>
    <n v="1234"/>
    <n v="1"/>
    <s v="7588A"/>
    <s v="1"/>
    <s v="DNI_1392"/>
    <s v="Mujer"/>
    <n v="38"/>
    <d v="2015-05-14T00:00:00"/>
    <s v="Enfermeria"/>
    <n v="2"/>
    <s v="E79.1"/>
    <s v="Presuntivo"/>
    <x v="1"/>
    <s v="Atenciones No Medicas"/>
    <x v="0"/>
    <s v="Mujer"/>
    <x v="7"/>
    <s v="de 35 a 39 años"/>
    <x v="384"/>
    <n v="0"/>
    <x v="0"/>
    <x v="1"/>
  </r>
  <r>
    <n v="560"/>
    <n v="201505"/>
    <n v="1234"/>
    <n v="1"/>
    <s v="768A4"/>
    <s v="1"/>
    <s v="DNI_1412"/>
    <s v="Mujer"/>
    <n v="59"/>
    <d v="2015-05-01T00:00:00"/>
    <s v="Enfermeria"/>
    <n v="2"/>
    <s v="Z01.9"/>
    <s v="Repetido"/>
    <x v="1"/>
    <s v="Atenciones No Medicas"/>
    <x v="0"/>
    <s v="Mujer"/>
    <x v="0"/>
    <s v="de 55 a 59 años"/>
    <x v="385"/>
    <n v="0"/>
    <x v="0"/>
    <x v="1"/>
  </r>
  <r>
    <n v="561"/>
    <n v="201505"/>
    <n v="1234"/>
    <n v="1"/>
    <s v="79719"/>
    <s v="1"/>
    <s v="DNI_0551"/>
    <s v="Mujer"/>
    <n v="58"/>
    <d v="2015-05-10T00:00:00"/>
    <s v="Medicina Interna"/>
    <n v="1"/>
    <s v="K21.0"/>
    <s v="Presuntivo"/>
    <x v="0"/>
    <s v="Atenciones Medicas"/>
    <x v="0"/>
    <s v="Mujer"/>
    <x v="0"/>
    <s v="de 55 a 59 años"/>
    <x v="146"/>
    <n v="0"/>
    <x v="0"/>
    <x v="1"/>
  </r>
  <r>
    <n v="562"/>
    <n v="201505"/>
    <n v="1234"/>
    <n v="1"/>
    <s v="79N16"/>
    <s v="1"/>
    <s v="DNI_0481"/>
    <s v="Mujer"/>
    <n v="55"/>
    <d v="2015-05-08T00:00:00"/>
    <s v="Medicina General"/>
    <n v="1"/>
    <s v="Q50.6"/>
    <s v="Presuntivo"/>
    <x v="0"/>
    <s v="Atenciones Medicas"/>
    <x v="0"/>
    <s v="Mujer"/>
    <x v="0"/>
    <s v="de 55 a 59 años"/>
    <x v="386"/>
    <n v="0"/>
    <x v="0"/>
    <x v="1"/>
  </r>
  <r>
    <n v="563"/>
    <n v="201505"/>
    <n v="1234"/>
    <n v="1"/>
    <s v="7A228"/>
    <s v="1"/>
    <s v="DNI_0621"/>
    <s v="Mujer"/>
    <n v="62"/>
    <d v="2015-05-05T00:00:00"/>
    <s v="Medicina Interna"/>
    <n v="1"/>
    <s v="K21.9"/>
    <s v="Definitivo"/>
    <x v="0"/>
    <s v="Atenciones Medicas"/>
    <x v="0"/>
    <s v="Mujer"/>
    <x v="3"/>
    <s v="de 60 a 64 años"/>
    <x v="22"/>
    <n v="1"/>
    <x v="0"/>
    <x v="0"/>
  </r>
  <r>
    <n v="564"/>
    <n v="201505"/>
    <n v="1234"/>
    <n v="1"/>
    <s v="81149"/>
    <s v="1"/>
    <s v="DNI_0731"/>
    <s v="Mujer"/>
    <n v="68"/>
    <d v="2015-05-13T00:00:00"/>
    <s v="Odontologia"/>
    <n v="2"/>
    <s v="K04.4"/>
    <s v="Definitivo"/>
    <x v="1"/>
    <s v="Atenciones No Medicas"/>
    <x v="0"/>
    <s v="Mujer"/>
    <x v="2"/>
    <s v="de 65 años a más"/>
    <x v="387"/>
    <n v="1"/>
    <x v="0"/>
    <x v="0"/>
  </r>
  <r>
    <n v="565"/>
    <n v="201505"/>
    <n v="1234"/>
    <n v="1"/>
    <s v="81681"/>
    <s v="1"/>
    <s v="DNI_1365"/>
    <s v="Mujer"/>
    <n v="74"/>
    <d v="2015-05-17T00:00:00"/>
    <s v="Cardiologia"/>
    <n v="1"/>
    <s v="I26.9"/>
    <s v="Definitivo"/>
    <x v="0"/>
    <s v="Atenciones Medicas"/>
    <x v="0"/>
    <s v="Mujer"/>
    <x v="2"/>
    <s v="de 65 años a más"/>
    <x v="388"/>
    <n v="1"/>
    <x v="0"/>
    <x v="0"/>
  </r>
  <r>
    <n v="566"/>
    <n v="201505"/>
    <n v="1234"/>
    <n v="1"/>
    <s v="81868"/>
    <s v="1"/>
    <s v="DNI_0546"/>
    <s v="Mujer"/>
    <n v="60"/>
    <d v="2015-05-01T00:00:00"/>
    <s v="Medicina Interna"/>
    <n v="1"/>
    <s v="D12.3"/>
    <s v="Repetido"/>
    <x v="0"/>
    <s v="Atenciones Medicas"/>
    <x v="0"/>
    <s v="Mujer"/>
    <x v="3"/>
    <s v="de 60 a 64 años"/>
    <x v="8"/>
    <n v="0"/>
    <x v="0"/>
    <x v="1"/>
  </r>
  <r>
    <n v="567"/>
    <n v="201505"/>
    <n v="1234"/>
    <n v="1"/>
    <s v="82499"/>
    <s v="1"/>
    <s v="DNI_08805"/>
    <s v="Mujer"/>
    <n v="69"/>
    <d v="2015-05-01T00:00:00"/>
    <s v="Ginecologia"/>
    <n v="1"/>
    <s v="Z02.2"/>
    <s v="Repetido"/>
    <x v="0"/>
    <s v="Atenciones Medicas"/>
    <x v="0"/>
    <s v="Mujer"/>
    <x v="2"/>
    <s v="de 65 años a más"/>
    <x v="389"/>
    <n v="0"/>
    <x v="0"/>
    <x v="1"/>
  </r>
  <r>
    <n v="568"/>
    <n v="201505"/>
    <n v="1234"/>
    <n v="1"/>
    <s v="82554"/>
    <s v="1"/>
    <s v="DNI_0469"/>
    <s v="Mujer"/>
    <n v="78"/>
    <d v="2015-05-01T00:00:00"/>
    <s v="Medicina General"/>
    <n v="1"/>
    <s v="Z01.4"/>
    <s v="Repetido"/>
    <x v="0"/>
    <s v="Atenciones Medicas"/>
    <x v="0"/>
    <s v="Mujer"/>
    <x v="2"/>
    <s v="de 65 años a más"/>
    <x v="390"/>
    <n v="0"/>
    <x v="0"/>
    <x v="1"/>
  </r>
  <r>
    <n v="569"/>
    <n v="201505"/>
    <n v="1234"/>
    <n v="1"/>
    <s v="82A67"/>
    <s v="1"/>
    <s v="DNI_0622"/>
    <s v="Mujer"/>
    <n v="64"/>
    <d v="2015-05-10T00:00:00"/>
    <s v="Medicina Interna"/>
    <n v="1"/>
    <s v="K29.3"/>
    <s v="Definitivo"/>
    <x v="0"/>
    <s v="Atenciones Medicas"/>
    <x v="0"/>
    <s v="Mujer"/>
    <x v="3"/>
    <s v="de 60 a 64 años"/>
    <x v="16"/>
    <n v="1"/>
    <x v="0"/>
    <x v="0"/>
  </r>
  <r>
    <n v="570"/>
    <n v="201505"/>
    <n v="1234"/>
    <n v="1"/>
    <s v="845NA"/>
    <s v="1"/>
    <s v="DNI_1331"/>
    <s v="Mujer"/>
    <n v="63"/>
    <d v="2015-05-05T00:00:00"/>
    <s v="Cardiologia"/>
    <n v="1"/>
    <s v="K07.0"/>
    <s v="Definitivo"/>
    <x v="0"/>
    <s v="Atenciones Medicas"/>
    <x v="0"/>
    <s v="Mujer"/>
    <x v="3"/>
    <s v="de 60 a 64 años"/>
    <x v="159"/>
    <n v="1"/>
    <x v="0"/>
    <x v="0"/>
  </r>
  <r>
    <n v="571"/>
    <n v="201505"/>
    <n v="1234"/>
    <n v="1"/>
    <s v="84969"/>
    <s v="1"/>
    <s v="DNI_6944"/>
    <s v="Hombre"/>
    <n v="55"/>
    <d v="2015-05-11T00:00:00"/>
    <s v="Medicina General"/>
    <n v="1"/>
    <s v="F10.2"/>
    <s v="Presuntivo"/>
    <x v="0"/>
    <s v="Atenciones Medicas"/>
    <x v="1"/>
    <s v="Hombre"/>
    <x v="0"/>
    <s v="de 55 a 59 años"/>
    <x v="274"/>
    <n v="0"/>
    <x v="0"/>
    <x v="1"/>
  </r>
  <r>
    <n v="572"/>
    <n v="201505"/>
    <n v="1234"/>
    <n v="1"/>
    <s v="849N4"/>
    <s v="1"/>
    <s v="DNI_08824"/>
    <s v="Mujer"/>
    <n v="58"/>
    <d v="2015-05-09T00:00:00"/>
    <s v="Ginecologia"/>
    <n v="1"/>
    <s v="O99.0"/>
    <s v="Presuntivo"/>
    <x v="0"/>
    <s v="Atenciones Medicas"/>
    <x v="0"/>
    <s v="Mujer"/>
    <x v="0"/>
    <s v="de 55 a 59 años"/>
    <x v="327"/>
    <n v="0"/>
    <x v="0"/>
    <x v="1"/>
  </r>
  <r>
    <n v="573"/>
    <n v="201505"/>
    <n v="1234"/>
    <n v="1"/>
    <s v="84ANN"/>
    <s v="1"/>
    <s v="DNI_08797"/>
    <s v="Mujer"/>
    <n v="82"/>
    <d v="2015-05-09T00:00:00"/>
    <s v="Ginecologia"/>
    <n v="1"/>
    <s v="Q50.6"/>
    <s v="Presuntivo"/>
    <x v="0"/>
    <s v="Atenciones Medicas"/>
    <x v="0"/>
    <s v="Mujer"/>
    <x v="2"/>
    <s v="de 65 años a más"/>
    <x v="386"/>
    <n v="0"/>
    <x v="0"/>
    <x v="1"/>
  </r>
  <r>
    <n v="574"/>
    <n v="201505"/>
    <n v="1234"/>
    <n v="1"/>
    <s v="85147"/>
    <s v="1"/>
    <s v="DNI_08925"/>
    <s v="Mujer"/>
    <n v="52"/>
    <d v="2015-05-01T00:00:00"/>
    <s v="Ginecologia"/>
    <n v="1"/>
    <s v="Z03.1"/>
    <s v="Repetido"/>
    <x v="0"/>
    <s v="Atenciones Medicas"/>
    <x v="0"/>
    <s v="Mujer"/>
    <x v="1"/>
    <s v="de 50 a 54 años"/>
    <x v="391"/>
    <n v="0"/>
    <x v="0"/>
    <x v="1"/>
  </r>
  <r>
    <n v="575"/>
    <n v="201505"/>
    <n v="1234"/>
    <n v="1"/>
    <s v="85841"/>
    <s v="1"/>
    <s v="DNI_6922"/>
    <s v="Mujer"/>
    <n v="54"/>
    <d v="2015-05-01T00:00:00"/>
    <s v="Medicina General"/>
    <n v="1"/>
    <s v="Y76.2"/>
    <s v="Definitivo"/>
    <x v="0"/>
    <s v="Atenciones Medicas"/>
    <x v="0"/>
    <s v="Mujer"/>
    <x v="1"/>
    <s v="de 50 a 54 años"/>
    <x v="392"/>
    <n v="1"/>
    <x v="0"/>
    <x v="1"/>
  </r>
  <r>
    <n v="576"/>
    <n v="201505"/>
    <n v="1234"/>
    <n v="1"/>
    <s v="867A7"/>
    <s v="1"/>
    <s v="DNI_6959"/>
    <s v="Hombre"/>
    <n v="79"/>
    <d v="2015-05-10T00:00:00"/>
    <s v="Medicina General"/>
    <n v="1"/>
    <s v="F33.3"/>
    <s v="Presuntivo"/>
    <x v="0"/>
    <s v="Atenciones Medicas"/>
    <x v="1"/>
    <s v="Hombre"/>
    <x v="2"/>
    <s v="de 65 años a más"/>
    <x v="393"/>
    <n v="0"/>
    <x v="0"/>
    <x v="1"/>
  </r>
  <r>
    <n v="577"/>
    <n v="201505"/>
    <n v="1234"/>
    <n v="1"/>
    <s v="87669"/>
    <s v="1"/>
    <s v="DNI_0694"/>
    <s v="Hombre"/>
    <n v="65"/>
    <d v="2015-05-13T00:00:00"/>
    <s v="Odontologia"/>
    <n v="2"/>
    <s v="K04.1"/>
    <s v="Presuntivo"/>
    <x v="1"/>
    <s v="Atenciones No Medicas"/>
    <x v="1"/>
    <s v="Hombre"/>
    <x v="2"/>
    <s v="de 65 años a más"/>
    <x v="394"/>
    <n v="0"/>
    <x v="0"/>
    <x v="1"/>
  </r>
  <r>
    <n v="578"/>
    <n v="201505"/>
    <n v="1234"/>
    <n v="1"/>
    <s v="87A4"/>
    <s v="1"/>
    <s v="DNI_0689"/>
    <s v="Mujer"/>
    <n v="92"/>
    <d v="2015-05-14T00:00:00"/>
    <s v="Odontologia"/>
    <n v="2"/>
    <s v="K14.8"/>
    <s v="Repetido"/>
    <x v="1"/>
    <s v="Atenciones No Medicas"/>
    <x v="0"/>
    <s v="Mujer"/>
    <x v="2"/>
    <s v="de 65 años a más"/>
    <x v="103"/>
    <n v="0"/>
    <x v="0"/>
    <x v="1"/>
  </r>
  <r>
    <n v="579"/>
    <n v="201505"/>
    <n v="1234"/>
    <n v="1"/>
    <s v="88475"/>
    <s v="1"/>
    <s v="DNI_0512"/>
    <s v="Mujer"/>
    <n v="71"/>
    <d v="2015-05-10T00:00:00"/>
    <s v="Medicina General"/>
    <n v="1"/>
    <s v="F33.2"/>
    <s v="Definitivo"/>
    <x v="0"/>
    <s v="Atenciones Medicas"/>
    <x v="0"/>
    <s v="Mujer"/>
    <x v="2"/>
    <s v="de 65 años a más"/>
    <x v="395"/>
    <n v="1"/>
    <x v="0"/>
    <x v="0"/>
  </r>
  <r>
    <n v="580"/>
    <n v="201505"/>
    <n v="1234"/>
    <n v="1"/>
    <s v="89A26"/>
    <s v="1"/>
    <s v="DNI_08858"/>
    <s v="Mujer"/>
    <n v="64"/>
    <d v="2015-05-09T00:00:00"/>
    <s v="Ginecologia"/>
    <n v="1"/>
    <s v="O99.4"/>
    <s v="Repetido"/>
    <x v="0"/>
    <s v="Atenciones Medicas"/>
    <x v="0"/>
    <s v="Mujer"/>
    <x v="3"/>
    <s v="de 60 a 64 años"/>
    <x v="396"/>
    <n v="0"/>
    <x v="0"/>
    <x v="1"/>
  </r>
  <r>
    <n v="581"/>
    <n v="201505"/>
    <n v="1234"/>
    <n v="1"/>
    <s v="8A229"/>
    <s v="1"/>
    <s v="DNI_1340"/>
    <s v="Hombre"/>
    <n v="53"/>
    <d v="2015-05-11T00:00:00"/>
    <s v="Cardiologia"/>
    <n v="1"/>
    <s v="H04.5"/>
    <s v="Presuntivo"/>
    <x v="0"/>
    <s v="Atenciones Medicas"/>
    <x v="1"/>
    <s v="Hombre"/>
    <x v="1"/>
    <s v="de 50 a 54 años"/>
    <x v="397"/>
    <n v="0"/>
    <x v="0"/>
    <x v="1"/>
  </r>
  <r>
    <n v="582"/>
    <n v="201505"/>
    <n v="1234"/>
    <n v="1"/>
    <s v="8N4N"/>
    <s v="1"/>
    <s v="DNI_0572"/>
    <s v="Hombre"/>
    <n v="71"/>
    <d v="2015-05-10T00:00:00"/>
    <s v="Medicina Interna"/>
    <n v="1"/>
    <s v="K29.3"/>
    <s v="Presuntivo"/>
    <x v="0"/>
    <s v="Atenciones Medicas"/>
    <x v="1"/>
    <s v="Hombre"/>
    <x v="2"/>
    <s v="de 65 años a más"/>
    <x v="16"/>
    <n v="0"/>
    <x v="0"/>
    <x v="1"/>
  </r>
  <r>
    <n v="583"/>
    <n v="201505"/>
    <n v="1234"/>
    <n v="1"/>
    <s v="91297"/>
    <s v="1"/>
    <s v="DNI_1285"/>
    <s v="Mujer"/>
    <n v="62"/>
    <d v="2015-05-17T00:00:00"/>
    <s v="Cardiologia"/>
    <n v="1"/>
    <s v="M54.1"/>
    <s v="Repetido"/>
    <x v="0"/>
    <s v="Atenciones Medicas"/>
    <x v="0"/>
    <s v="Mujer"/>
    <x v="3"/>
    <s v="de 60 a 64 años"/>
    <x v="398"/>
    <n v="0"/>
    <x v="0"/>
    <x v="1"/>
  </r>
  <r>
    <n v="584"/>
    <n v="201505"/>
    <n v="1234"/>
    <n v="1"/>
    <s v="91421"/>
    <s v="1"/>
    <s v="DNI_0471"/>
    <s v="Mujer"/>
    <n v="60"/>
    <d v="2015-05-10T00:00:00"/>
    <s v="Medicina General"/>
    <n v="1"/>
    <s v="Q52.6"/>
    <s v="Presuntivo"/>
    <x v="0"/>
    <s v="Atenciones Medicas"/>
    <x v="0"/>
    <s v="Mujer"/>
    <x v="3"/>
    <s v="de 60 a 64 años"/>
    <x v="399"/>
    <n v="0"/>
    <x v="0"/>
    <x v="1"/>
  </r>
  <r>
    <n v="585"/>
    <n v="201505"/>
    <n v="1234"/>
    <n v="1"/>
    <s v="91672"/>
    <s v="1"/>
    <s v="DNI_0608"/>
    <s v="Mujer"/>
    <n v="60"/>
    <d v="2015-05-05T00:00:00"/>
    <s v="Medicina Interna"/>
    <n v="1"/>
    <s v="K30.X"/>
    <s v="Presuntivo"/>
    <x v="0"/>
    <s v="Atenciones Medicas"/>
    <x v="0"/>
    <s v="Mujer"/>
    <x v="3"/>
    <s v="de 60 a 64 años"/>
    <x v="400"/>
    <n v="0"/>
    <x v="0"/>
    <x v="1"/>
  </r>
  <r>
    <n v="586"/>
    <n v="201505"/>
    <n v="1234"/>
    <n v="1"/>
    <s v="91747"/>
    <s v="1"/>
    <s v="DNI_6945"/>
    <s v="Hombre"/>
    <n v="68"/>
    <d v="2015-05-10T00:00:00"/>
    <s v="Medicina General"/>
    <n v="1"/>
    <s v="F22.9"/>
    <s v="Presuntivo"/>
    <x v="0"/>
    <s v="Atenciones Medicas"/>
    <x v="1"/>
    <s v="Hombre"/>
    <x v="2"/>
    <s v="de 65 años a más"/>
    <x v="401"/>
    <n v="0"/>
    <x v="0"/>
    <x v="1"/>
  </r>
  <r>
    <n v="587"/>
    <n v="201505"/>
    <n v="1234"/>
    <n v="1"/>
    <s v="9186A"/>
    <s v="1"/>
    <s v="DNI_0492"/>
    <s v="Hombre"/>
    <n v="54"/>
    <d v="2015-05-01T00:00:00"/>
    <s v="Medicina General"/>
    <n v="1"/>
    <s v="S37.5"/>
    <s v="Presuntivo"/>
    <x v="0"/>
    <s v="Atenciones Medicas"/>
    <x v="1"/>
    <s v="Hombre"/>
    <x v="1"/>
    <s v="de 50 a 54 años"/>
    <x v="402"/>
    <n v="0"/>
    <x v="0"/>
    <x v="1"/>
  </r>
  <r>
    <n v="588"/>
    <n v="201505"/>
    <n v="1234"/>
    <n v="1"/>
    <s v="92114"/>
    <s v="1"/>
    <s v="DNI_0719"/>
    <s v="Mujer"/>
    <n v="70"/>
    <d v="2015-05-01T00:00:00"/>
    <s v="Odontologia"/>
    <n v="2"/>
    <s v="K00.9"/>
    <s v="Repetido"/>
    <x v="1"/>
    <s v="Atenciones No Medicas"/>
    <x v="0"/>
    <s v="Mujer"/>
    <x v="2"/>
    <s v="de 65 años a más"/>
    <x v="403"/>
    <n v="0"/>
    <x v="0"/>
    <x v="1"/>
  </r>
  <r>
    <n v="589"/>
    <n v="201505"/>
    <n v="1234"/>
    <n v="1"/>
    <s v="92245"/>
    <s v="1"/>
    <s v="DNI_1416"/>
    <s v="Mujer"/>
    <n v="67"/>
    <d v="2015-05-01T00:00:00"/>
    <s v="Enfermeria"/>
    <n v="2"/>
    <s v="Z00.6"/>
    <s v="Repetido"/>
    <x v="1"/>
    <s v="Atenciones No Medicas"/>
    <x v="0"/>
    <s v="Mujer"/>
    <x v="2"/>
    <s v="de 65 años a más"/>
    <x v="404"/>
    <n v="0"/>
    <x v="0"/>
    <x v="1"/>
  </r>
  <r>
    <n v="590"/>
    <n v="201505"/>
    <n v="1234"/>
    <n v="1"/>
    <s v="92765"/>
    <s v="1"/>
    <s v="DNI_0506"/>
    <s v="Hombre"/>
    <n v="71"/>
    <d v="2015-05-08T00:00:00"/>
    <s v="Medicina General"/>
    <n v="1"/>
    <s v="Q50.5"/>
    <s v="Presuntivo"/>
    <x v="0"/>
    <s v="Atenciones Medicas"/>
    <x v="1"/>
    <s v="Hombre"/>
    <x v="2"/>
    <s v="de 65 años a más"/>
    <x v="405"/>
    <n v="0"/>
    <x v="0"/>
    <x v="1"/>
  </r>
  <r>
    <n v="591"/>
    <n v="201505"/>
    <n v="1234"/>
    <n v="1"/>
    <s v="92A18"/>
    <s v="1"/>
    <s v="DNI_1407"/>
    <s v="Mujer"/>
    <n v="64"/>
    <d v="2015-05-01T00:00:00"/>
    <s v="Enfermeria"/>
    <n v="2"/>
    <s v="Z02.1"/>
    <s v="Repetido"/>
    <x v="1"/>
    <s v="Atenciones No Medicas"/>
    <x v="0"/>
    <s v="Mujer"/>
    <x v="3"/>
    <s v="de 60 a 64 años"/>
    <x v="406"/>
    <n v="0"/>
    <x v="0"/>
    <x v="1"/>
  </r>
  <r>
    <n v="592"/>
    <n v="201505"/>
    <n v="1234"/>
    <n v="1"/>
    <s v="95178"/>
    <s v="1"/>
    <s v="DNI_08838"/>
    <s v="Mujer"/>
    <n v="38"/>
    <d v="2015-05-09T00:00:00"/>
    <s v="Ginecologia"/>
    <n v="1"/>
    <s v="Q50.5"/>
    <s v="Repetido"/>
    <x v="0"/>
    <s v="Atenciones Medicas"/>
    <x v="0"/>
    <s v="Mujer"/>
    <x v="7"/>
    <s v="de 35 a 39 años"/>
    <x v="405"/>
    <n v="0"/>
    <x v="0"/>
    <x v="1"/>
  </r>
  <r>
    <n v="593"/>
    <n v="201505"/>
    <n v="1234"/>
    <n v="1"/>
    <s v="96N7N"/>
    <s v="1"/>
    <s v="DNI_0646"/>
    <s v="Hombre"/>
    <n v="58"/>
    <d v="2015-05-14T00:00:00"/>
    <s v="Odontologia"/>
    <n v="2"/>
    <s v="K22.5"/>
    <s v="Definitivo"/>
    <x v="1"/>
    <s v="Atenciones No Medicas"/>
    <x v="1"/>
    <s v="Hombre"/>
    <x v="0"/>
    <s v="de 55 a 59 años"/>
    <x v="319"/>
    <n v="1"/>
    <x v="0"/>
    <x v="1"/>
  </r>
  <r>
    <n v="594"/>
    <n v="201505"/>
    <n v="1234"/>
    <n v="1"/>
    <s v="97667"/>
    <s v="1"/>
    <s v="DNI_08857"/>
    <s v="Mujer"/>
    <n v="60"/>
    <d v="2015-05-09T00:00:00"/>
    <s v="Ginecologia"/>
    <n v="1"/>
    <s v="P54.6"/>
    <s v="Definitivo"/>
    <x v="0"/>
    <s v="Atenciones Medicas"/>
    <x v="0"/>
    <s v="Mujer"/>
    <x v="3"/>
    <s v="de 60 a 64 años"/>
    <x v="214"/>
    <n v="1"/>
    <x v="0"/>
    <x v="0"/>
  </r>
  <r>
    <n v="595"/>
    <n v="201505"/>
    <n v="1234"/>
    <n v="1"/>
    <s v="97AA8"/>
    <s v="1"/>
    <s v="DNI_1420"/>
    <s v="Mujer"/>
    <n v="62"/>
    <d v="2015-05-01T00:00:00"/>
    <s v="Enfermeria"/>
    <n v="2"/>
    <s v="Z01.3"/>
    <s v="Repetido"/>
    <x v="1"/>
    <s v="Atenciones No Medicas"/>
    <x v="0"/>
    <s v="Mujer"/>
    <x v="3"/>
    <s v="de 60 a 64 años"/>
    <x v="407"/>
    <n v="0"/>
    <x v="0"/>
    <x v="1"/>
  </r>
  <r>
    <n v="596"/>
    <n v="201505"/>
    <n v="1234"/>
    <n v="1"/>
    <s v="98459"/>
    <s v="1"/>
    <s v="DNI_0491"/>
    <s v="Mujer"/>
    <n v="64"/>
    <d v="2015-05-05T00:00:00"/>
    <s v="Medicina General"/>
    <n v="1"/>
    <s v="K14.5"/>
    <s v="Repetido"/>
    <x v="0"/>
    <s v="Atenciones Medicas"/>
    <x v="0"/>
    <s v="Mujer"/>
    <x v="3"/>
    <s v="de 60 a 64 años"/>
    <x v="187"/>
    <n v="0"/>
    <x v="0"/>
    <x v="1"/>
  </r>
  <r>
    <n v="597"/>
    <n v="201505"/>
    <n v="1234"/>
    <n v="1"/>
    <s v="996N2"/>
    <s v="1"/>
    <s v="DNI_6930"/>
    <s v="Mujer"/>
    <n v="47"/>
    <d v="2015-05-05T00:00:00"/>
    <s v="Medicina General"/>
    <n v="1"/>
    <s v="F32.2"/>
    <s v="Repetido"/>
    <x v="0"/>
    <s v="Atenciones Medicas"/>
    <x v="0"/>
    <s v="Mujer"/>
    <x v="5"/>
    <s v="de 45 a 49 años"/>
    <x v="408"/>
    <n v="0"/>
    <x v="0"/>
    <x v="1"/>
  </r>
  <r>
    <n v="598"/>
    <n v="201505"/>
    <n v="1234"/>
    <n v="1"/>
    <s v="9A17"/>
    <s v="1"/>
    <s v="DNI_08813"/>
    <s v="Mujer"/>
    <n v="57"/>
    <d v="2015-05-10T00:00:00"/>
    <s v="Ginecologia"/>
    <n v="1"/>
    <s v="O98.8"/>
    <s v="Presuntivo"/>
    <x v="0"/>
    <s v="Atenciones Medicas"/>
    <x v="0"/>
    <s v="Mujer"/>
    <x v="0"/>
    <s v="de 55 a 59 años"/>
    <x v="199"/>
    <n v="0"/>
    <x v="0"/>
    <x v="1"/>
  </r>
  <r>
    <n v="599"/>
    <n v="201505"/>
    <n v="1234"/>
    <n v="1"/>
    <s v="9A17"/>
    <s v="1"/>
    <s v="DNI_0723"/>
    <s v="Mujer"/>
    <n v="57"/>
    <d v="2015-05-13T00:00:00"/>
    <s v="Odontologia"/>
    <n v="2"/>
    <s v="K05.5"/>
    <s v="Repetido"/>
    <x v="1"/>
    <s v="Atenciones No Medicas"/>
    <x v="0"/>
    <s v="Mujer"/>
    <x v="0"/>
    <s v="de 55 a 59 años"/>
    <x v="409"/>
    <n v="0"/>
    <x v="0"/>
    <x v="1"/>
  </r>
  <r>
    <n v="600"/>
    <n v="201505"/>
    <n v="1234"/>
    <n v="1"/>
    <s v="9A187"/>
    <s v="1"/>
    <s v="DNI_1419"/>
    <s v="Mujer"/>
    <n v="69"/>
    <d v="2015-05-01T00:00:00"/>
    <s v="Enfermeria"/>
    <n v="2"/>
    <s v="Z02.0"/>
    <s v="Repetido"/>
    <x v="1"/>
    <s v="Atenciones No Medicas"/>
    <x v="0"/>
    <s v="Mujer"/>
    <x v="2"/>
    <s v="de 65 años a más"/>
    <x v="410"/>
    <n v="0"/>
    <x v="0"/>
    <x v="1"/>
  </r>
  <r>
    <n v="601"/>
    <n v="201505"/>
    <n v="1234"/>
    <n v="1"/>
    <s v="9A2N5"/>
    <s v="1"/>
    <s v="DNI_1294"/>
    <s v="Hombre"/>
    <n v="62"/>
    <d v="2015-05-05T00:00:00"/>
    <s v="Cardiologia"/>
    <n v="1"/>
    <s v="K09.1"/>
    <s v="Definitivo"/>
    <x v="0"/>
    <s v="Atenciones Medicas"/>
    <x v="1"/>
    <s v="Hombre"/>
    <x v="3"/>
    <s v="de 60 a 64 años"/>
    <x v="411"/>
    <n v="1"/>
    <x v="0"/>
    <x v="0"/>
  </r>
  <r>
    <n v="602"/>
    <n v="201505"/>
    <n v="1234"/>
    <n v="1"/>
    <s v="9A651"/>
    <s v="1"/>
    <s v="DNI_9917"/>
    <s v="Mujer"/>
    <n v="33"/>
    <d v="2015-05-14T00:00:00"/>
    <s v="Ginecologia"/>
    <n v="1"/>
    <s v="K11.8"/>
    <s v="Repetido"/>
    <x v="0"/>
    <s v="Atenciones Medicas"/>
    <x v="0"/>
    <s v="Mujer"/>
    <x v="4"/>
    <s v="de 30 a 34 años"/>
    <x v="412"/>
    <n v="0"/>
    <x v="1"/>
    <x v="1"/>
  </r>
  <r>
    <n v="603"/>
    <n v="201505"/>
    <n v="1234"/>
    <n v="1"/>
    <s v="9NA64"/>
    <s v="1"/>
    <s v="DNI_6950"/>
    <s v="Hombre"/>
    <n v="74"/>
    <d v="2015-05-01T00:00:00"/>
    <s v="Medicina General"/>
    <n v="1"/>
    <s v="R87.8"/>
    <s v="Repetido"/>
    <x v="0"/>
    <s v="Atenciones Medicas"/>
    <x v="1"/>
    <s v="Hombre"/>
    <x v="2"/>
    <s v="de 65 años a más"/>
    <x v="413"/>
    <n v="0"/>
    <x v="0"/>
    <x v="1"/>
  </r>
  <r>
    <n v="604"/>
    <n v="201505"/>
    <n v="1234"/>
    <n v="1"/>
    <s v="N11711"/>
    <s v="1"/>
    <s v="DNI_0484"/>
    <s v="Hombre"/>
    <n v="86"/>
    <d v="2015-05-05T00:00:00"/>
    <s v="Medicina General"/>
    <n v="1"/>
    <s v="K20.X"/>
    <s v="Definitivo"/>
    <x v="0"/>
    <s v="Atenciones Medicas"/>
    <x v="1"/>
    <s v="Hombre"/>
    <x v="2"/>
    <s v="de 65 años a más"/>
    <x v="128"/>
    <n v="1"/>
    <x v="0"/>
    <x v="0"/>
  </r>
  <r>
    <n v="605"/>
    <n v="201505"/>
    <n v="1234"/>
    <n v="1"/>
    <s v="N12457"/>
    <s v="1"/>
    <s v="DNI_1461"/>
    <s v="Mujer"/>
    <n v="35"/>
    <d v="2015-05-07T00:00:00"/>
    <s v="Ginecologia"/>
    <n v="1"/>
    <s v="Z11.9"/>
    <s v="Presuntivo"/>
    <x v="0"/>
    <s v="Atenciones Medicas"/>
    <x v="0"/>
    <s v="Mujer"/>
    <x v="7"/>
    <s v="de 35 a 39 años"/>
    <x v="47"/>
    <n v="0"/>
    <x v="0"/>
    <x v="1"/>
  </r>
  <r>
    <n v="606"/>
    <n v="201505"/>
    <n v="1234"/>
    <n v="1"/>
    <s v="N12861"/>
    <s v="1"/>
    <s v="DNI_0441"/>
    <s v="Mujer"/>
    <n v="64"/>
    <d v="2015-05-01T00:00:00"/>
    <s v="Medicina General"/>
    <n v="1"/>
    <s v="Q97.9"/>
    <s v="Repetido"/>
    <x v="0"/>
    <s v="Atenciones Medicas"/>
    <x v="0"/>
    <s v="Mujer"/>
    <x v="3"/>
    <s v="de 60 a 64 años"/>
    <x v="414"/>
    <n v="0"/>
    <x v="0"/>
    <x v="1"/>
  </r>
  <r>
    <n v="607"/>
    <n v="201505"/>
    <n v="1234"/>
    <n v="1"/>
    <s v="N14N47"/>
    <s v="1"/>
    <s v="DNI_1321"/>
    <s v="Mujer"/>
    <n v="59"/>
    <d v="2015-05-17T00:00:00"/>
    <s v="Cardiologia"/>
    <n v="1"/>
    <s v="I27.8"/>
    <s v="Definitivo"/>
    <x v="0"/>
    <s v="Atenciones Medicas"/>
    <x v="0"/>
    <s v="Mujer"/>
    <x v="0"/>
    <s v="de 55 a 59 años"/>
    <x v="415"/>
    <n v="1"/>
    <x v="0"/>
    <x v="1"/>
  </r>
  <r>
    <n v="608"/>
    <n v="201505"/>
    <n v="1234"/>
    <n v="1"/>
    <s v="N14N6N"/>
    <s v="1"/>
    <s v="DNI_1389"/>
    <s v="Mujer"/>
    <n v="22"/>
    <d v="2015-05-11T00:00:00"/>
    <s v="Enfermeria"/>
    <n v="2"/>
    <s v="H05.1"/>
    <s v="Repetido"/>
    <x v="1"/>
    <s v="Atenciones No Medicas"/>
    <x v="0"/>
    <s v="Mujer"/>
    <x v="10"/>
    <s v="de 20 a 24 años"/>
    <x v="416"/>
    <n v="0"/>
    <x v="0"/>
    <x v="1"/>
  </r>
  <r>
    <n v="609"/>
    <n v="201505"/>
    <n v="1234"/>
    <n v="1"/>
    <s v="N15547"/>
    <s v="1"/>
    <s v="DNI_0702"/>
    <s v="Hombre"/>
    <n v="71"/>
    <d v="2015-05-11T00:00:00"/>
    <s v="Odontologia"/>
    <n v="2"/>
    <s v="K02.1"/>
    <s v="Repetido"/>
    <x v="1"/>
    <s v="Atenciones No Medicas"/>
    <x v="1"/>
    <s v="Hombre"/>
    <x v="2"/>
    <s v="de 65 años a más"/>
    <x v="353"/>
    <n v="0"/>
    <x v="0"/>
    <x v="1"/>
  </r>
  <r>
    <n v="610"/>
    <n v="201505"/>
    <n v="1234"/>
    <n v="1"/>
    <s v="N15616"/>
    <s v="1"/>
    <s v="DNI_0642"/>
    <s v="Hombre"/>
    <n v="42"/>
    <d v="2015-05-01T00:00:00"/>
    <s v="Odontologia"/>
    <n v="2"/>
    <s v="K00.2"/>
    <s v="Definitivo"/>
    <x v="1"/>
    <s v="Atenciones No Medicas"/>
    <x v="1"/>
    <s v="Hombre"/>
    <x v="6"/>
    <s v="de 40 a 44 años"/>
    <x v="221"/>
    <n v="1"/>
    <x v="0"/>
    <x v="0"/>
  </r>
  <r>
    <n v="611"/>
    <n v="201505"/>
    <n v="1234"/>
    <n v="1"/>
    <s v="N1581A"/>
    <s v="1"/>
    <s v="DNI_0425"/>
    <s v="Mujer"/>
    <n v="33"/>
    <d v="2015-05-08T00:00:00"/>
    <s v="Medicina General"/>
    <n v="1"/>
    <s v="Z12.2"/>
    <s v="Repetido"/>
    <x v="0"/>
    <s v="Atenciones Medicas"/>
    <x v="0"/>
    <s v="Mujer"/>
    <x v="4"/>
    <s v="de 30 a 34 años"/>
    <x v="50"/>
    <n v="0"/>
    <x v="0"/>
    <x v="1"/>
  </r>
  <r>
    <n v="612"/>
    <n v="201505"/>
    <n v="1234"/>
    <n v="1"/>
    <s v="N15N2N"/>
    <s v="1"/>
    <s v="DNI_1319"/>
    <s v="Hombre"/>
    <n v="15"/>
    <d v="2015-05-05T00:00:00"/>
    <s v="Cardiologia"/>
    <n v="1"/>
    <s v="K05.5"/>
    <s v="Definitivo"/>
    <x v="0"/>
    <s v="Atenciones Medicas"/>
    <x v="1"/>
    <s v="Hombre"/>
    <x v="8"/>
    <s v="de 15 a 19 años"/>
    <x v="409"/>
    <n v="1"/>
    <x v="0"/>
    <x v="1"/>
  </r>
  <r>
    <n v="613"/>
    <n v="201505"/>
    <n v="1234"/>
    <n v="1"/>
    <s v="N1619A"/>
    <s v="1"/>
    <s v="DNI_1356"/>
    <s v="Hombre"/>
    <n v="64"/>
    <d v="2015-05-05T00:00:00"/>
    <s v="Cardiologia"/>
    <n v="1"/>
    <s v="K09.8"/>
    <s v="Repetido"/>
    <x v="0"/>
    <s v="Atenciones Medicas"/>
    <x v="1"/>
    <s v="Hombre"/>
    <x v="3"/>
    <s v="de 60 a 64 años"/>
    <x v="417"/>
    <n v="0"/>
    <x v="0"/>
    <x v="1"/>
  </r>
  <r>
    <n v="614"/>
    <n v="201505"/>
    <n v="1234"/>
    <n v="1"/>
    <s v="N169N2"/>
    <s v="1"/>
    <s v="DNI_0009"/>
    <s v="Mujer"/>
    <n v="64"/>
    <d v="2015-05-07T00:00:00"/>
    <s v="Ginecologia"/>
    <n v="1"/>
    <s v="Z11.0"/>
    <s v="Repetido"/>
    <x v="0"/>
    <s v="Atenciones Medicas"/>
    <x v="0"/>
    <s v="Mujer"/>
    <x v="3"/>
    <s v="de 60 a 64 años"/>
    <x v="257"/>
    <n v="0"/>
    <x v="1"/>
    <x v="1"/>
  </r>
  <r>
    <n v="615"/>
    <n v="201505"/>
    <n v="1234"/>
    <n v="1"/>
    <s v="N17417"/>
    <s v="1"/>
    <s v="DNI_0584"/>
    <s v="Mujer"/>
    <n v="72"/>
    <d v="2015-05-10T00:00:00"/>
    <s v="Medicina Interna"/>
    <n v="1"/>
    <s v="B18.2"/>
    <s v="Definitivo"/>
    <x v="0"/>
    <s v="Atenciones Medicas"/>
    <x v="0"/>
    <s v="Mujer"/>
    <x v="2"/>
    <s v="de 65 años a más"/>
    <x v="123"/>
    <n v="1"/>
    <x v="0"/>
    <x v="0"/>
  </r>
  <r>
    <n v="616"/>
    <n v="201505"/>
    <n v="1234"/>
    <n v="1"/>
    <s v="N18177"/>
    <s v="1"/>
    <s v="DNI_0008"/>
    <s v="Mujer"/>
    <n v="31"/>
    <d v="2015-05-07T00:00:00"/>
    <s v="Ginecologia"/>
    <n v="1"/>
    <s v="Z10.8"/>
    <s v="Presuntivo"/>
    <x v="0"/>
    <s v="Atenciones Medicas"/>
    <x v="0"/>
    <s v="Mujer"/>
    <x v="4"/>
    <s v="de 30 a 34 años"/>
    <x v="70"/>
    <n v="0"/>
    <x v="1"/>
    <x v="1"/>
  </r>
  <r>
    <n v="617"/>
    <n v="201505"/>
    <n v="1234"/>
    <n v="1"/>
    <s v="N1887A"/>
    <s v="1"/>
    <s v="DNI_0426"/>
    <s v="Hombre"/>
    <n v="34"/>
    <d v="2015-05-10T00:00:00"/>
    <s v="Medicina General"/>
    <n v="1"/>
    <s v="O99.4"/>
    <s v="Repetido"/>
    <x v="0"/>
    <s v="Atenciones Medicas"/>
    <x v="1"/>
    <s v="Hombre"/>
    <x v="4"/>
    <s v="de 30 a 34 años"/>
    <x v="396"/>
    <n v="0"/>
    <x v="0"/>
    <x v="1"/>
  </r>
  <r>
    <n v="618"/>
    <n v="201505"/>
    <n v="1234"/>
    <n v="1"/>
    <s v="N18944"/>
    <s v="1"/>
    <s v="DNI_0726"/>
    <s v="Mujer"/>
    <n v="78"/>
    <d v="2015-05-13T00:00:00"/>
    <s v="Odontologia"/>
    <n v="2"/>
    <s v="K04.5"/>
    <s v="Repetido"/>
    <x v="1"/>
    <s v="Atenciones No Medicas"/>
    <x v="0"/>
    <s v="Mujer"/>
    <x v="2"/>
    <s v="de 65 años a más"/>
    <x v="418"/>
    <n v="0"/>
    <x v="0"/>
    <x v="1"/>
  </r>
  <r>
    <n v="619"/>
    <n v="201505"/>
    <n v="1234"/>
    <n v="1"/>
    <s v="N19257"/>
    <s v="1"/>
    <s v="DNI_6943"/>
    <s v="Mujer"/>
    <n v="72"/>
    <d v="2015-05-08T00:00:00"/>
    <s v="Medicina General"/>
    <n v="1"/>
    <s v="Q51.0"/>
    <s v="Presuntivo"/>
    <x v="0"/>
    <s v="Atenciones Medicas"/>
    <x v="0"/>
    <s v="Mujer"/>
    <x v="2"/>
    <s v="de 65 años a más"/>
    <x v="375"/>
    <n v="0"/>
    <x v="0"/>
    <x v="1"/>
  </r>
  <r>
    <n v="620"/>
    <n v="201505"/>
    <n v="1234"/>
    <n v="1"/>
    <s v="N19515"/>
    <s v="1"/>
    <s v="DNI_0463"/>
    <s v="Mujer"/>
    <n v="47"/>
    <d v="2015-05-10T00:00:00"/>
    <s v="Medicina General"/>
    <n v="1"/>
    <s v="Q50.5"/>
    <s v="Repetido"/>
    <x v="0"/>
    <s v="Atenciones Medicas"/>
    <x v="0"/>
    <s v="Mujer"/>
    <x v="5"/>
    <s v="de 45 a 49 años"/>
    <x v="405"/>
    <n v="0"/>
    <x v="0"/>
    <x v="1"/>
  </r>
  <r>
    <n v="621"/>
    <n v="201505"/>
    <n v="1234"/>
    <n v="1"/>
    <s v="N19619"/>
    <s v="1"/>
    <s v="DNI_0605"/>
    <s v="Mujer"/>
    <n v="61"/>
    <d v="2015-05-05T00:00:00"/>
    <s v="Medicina Interna"/>
    <n v="1"/>
    <s v="K76.3"/>
    <s v="Presuntivo"/>
    <x v="0"/>
    <s v="Atenciones Medicas"/>
    <x v="0"/>
    <s v="Mujer"/>
    <x v="3"/>
    <s v="de 60 a 64 años"/>
    <x v="184"/>
    <n v="0"/>
    <x v="0"/>
    <x v="1"/>
  </r>
  <r>
    <n v="622"/>
    <n v="201505"/>
    <n v="1234"/>
    <n v="1"/>
    <s v="N1A229"/>
    <s v="1"/>
    <s v="DNI_6960"/>
    <s v="Mujer"/>
    <n v="83"/>
    <d v="2015-05-11T00:00:00"/>
    <s v="Medicina General"/>
    <n v="1"/>
    <s v="I23.4"/>
    <s v="Repetido"/>
    <x v="0"/>
    <s v="Atenciones Medicas"/>
    <x v="0"/>
    <s v="Mujer"/>
    <x v="2"/>
    <s v="de 65 años a más"/>
    <x v="419"/>
    <n v="0"/>
    <x v="0"/>
    <x v="1"/>
  </r>
  <r>
    <n v="623"/>
    <n v="201505"/>
    <n v="1234"/>
    <n v="1"/>
    <s v="N1A595"/>
    <s v="1"/>
    <s v="DNI_0475"/>
    <s v="Hombre"/>
    <n v="65"/>
    <d v="2015-05-01T00:00:00"/>
    <s v="Medicina General"/>
    <n v="1"/>
    <s v="Z12.4"/>
    <s v="Definitivo"/>
    <x v="0"/>
    <s v="Atenciones Medicas"/>
    <x v="1"/>
    <s v="Hombre"/>
    <x v="2"/>
    <s v="de 65 años a más"/>
    <x v="420"/>
    <n v="1"/>
    <x v="0"/>
    <x v="0"/>
  </r>
  <r>
    <n v="624"/>
    <n v="201505"/>
    <n v="1234"/>
    <n v="1"/>
    <s v="N1AA49"/>
    <s v="1"/>
    <s v="DNI_0597"/>
    <s v="Mujer"/>
    <n v="56"/>
    <d v="2015-05-10T00:00:00"/>
    <s v="Medicina Interna"/>
    <n v="1"/>
    <s v="K21.9"/>
    <s v="Presuntivo"/>
    <x v="0"/>
    <s v="Atenciones Medicas"/>
    <x v="0"/>
    <s v="Mujer"/>
    <x v="0"/>
    <s v="de 55 a 59 años"/>
    <x v="22"/>
    <n v="0"/>
    <x v="0"/>
    <x v="1"/>
  </r>
  <r>
    <n v="625"/>
    <n v="201505"/>
    <n v="1234"/>
    <n v="1"/>
    <s v="N1N169"/>
    <s v="1"/>
    <s v="DNI_08920"/>
    <s v="Mujer"/>
    <n v="56"/>
    <d v="2015-05-06T00:00:00"/>
    <s v="Ginecologia"/>
    <n v="1"/>
    <s v="O81.2"/>
    <s v="Definitivo"/>
    <x v="0"/>
    <s v="Atenciones Medicas"/>
    <x v="0"/>
    <s v="Mujer"/>
    <x v="0"/>
    <s v="de 55 a 59 años"/>
    <x v="421"/>
    <n v="1"/>
    <x v="0"/>
    <x v="0"/>
  </r>
  <r>
    <n v="626"/>
    <n v="201505"/>
    <n v="1234"/>
    <n v="1"/>
    <s v="N1NA86"/>
    <s v="1"/>
    <s v="DNI_0698"/>
    <s v="Hombre"/>
    <n v="71"/>
    <d v="2015-05-01T00:00:00"/>
    <s v="Odontologia"/>
    <n v="2"/>
    <s v="K01.1"/>
    <s v="Definitivo"/>
    <x v="1"/>
    <s v="Atenciones No Medicas"/>
    <x v="1"/>
    <s v="Hombre"/>
    <x v="2"/>
    <s v="de 65 años a más"/>
    <x v="323"/>
    <n v="1"/>
    <x v="0"/>
    <x v="0"/>
  </r>
  <r>
    <n v="627"/>
    <n v="201505"/>
    <n v="1234"/>
    <n v="1"/>
    <s v="N22456"/>
    <s v="1"/>
    <s v="DNI_0428"/>
    <s v="Hombre"/>
    <n v="30"/>
    <d v="2015-05-10T00:00:00"/>
    <s v="Medicina General"/>
    <n v="1"/>
    <s v="Q52.7"/>
    <s v="Repetido"/>
    <x v="0"/>
    <s v="Atenciones Medicas"/>
    <x v="1"/>
    <s v="Hombre"/>
    <x v="4"/>
    <s v="de 30 a 34 años"/>
    <x v="422"/>
    <n v="0"/>
    <x v="0"/>
    <x v="1"/>
  </r>
  <r>
    <n v="628"/>
    <n v="201505"/>
    <n v="1234"/>
    <n v="1"/>
    <s v="N2424A"/>
    <s v="1"/>
    <s v="DNI_0647"/>
    <s v="Hombre"/>
    <n v="82"/>
    <d v="2015-05-11T00:00:00"/>
    <s v="Odontologia"/>
    <n v="2"/>
    <s v="K00.6"/>
    <s v="Presuntivo"/>
    <x v="1"/>
    <s v="Atenciones No Medicas"/>
    <x v="1"/>
    <s v="Hombre"/>
    <x v="2"/>
    <s v="de 65 años a más"/>
    <x v="423"/>
    <n v="0"/>
    <x v="0"/>
    <x v="1"/>
  </r>
  <r>
    <n v="629"/>
    <n v="201505"/>
    <n v="1234"/>
    <n v="1"/>
    <s v="N2445"/>
    <s v="1"/>
    <s v="DNI_0803"/>
    <s v="Mujer"/>
    <n v="63"/>
    <d v="2015-05-16T00:00:00"/>
    <s v="Psicologia"/>
    <n v="2"/>
    <s v="E83.5"/>
    <s v="Repetido"/>
    <x v="1"/>
    <s v="Atenciones No Medicas"/>
    <x v="0"/>
    <s v="Mujer"/>
    <x v="3"/>
    <s v="de 60 a 64 años"/>
    <x v="424"/>
    <n v="0"/>
    <x v="0"/>
    <x v="1"/>
  </r>
  <r>
    <n v="630"/>
    <n v="201505"/>
    <n v="1234"/>
    <n v="1"/>
    <s v="N24556"/>
    <s v="1"/>
    <s v="DNI_0508"/>
    <s v="Mujer"/>
    <n v="50"/>
    <d v="2015-05-01T00:00:00"/>
    <s v="Medicina General"/>
    <n v="1"/>
    <s v="Y76.8"/>
    <s v="Presuntivo"/>
    <x v="0"/>
    <s v="Atenciones Medicas"/>
    <x v="0"/>
    <s v="Mujer"/>
    <x v="1"/>
    <s v="de 50 a 54 años"/>
    <x v="425"/>
    <n v="0"/>
    <x v="0"/>
    <x v="1"/>
  </r>
  <r>
    <n v="631"/>
    <n v="201505"/>
    <n v="1234"/>
    <n v="1"/>
    <s v="N24749"/>
    <s v="1"/>
    <s v="DNI_0446"/>
    <s v="Mujer"/>
    <n v="63"/>
    <d v="2015-05-10T00:00:00"/>
    <s v="Medicina General"/>
    <n v="1"/>
    <s v="Q51.0"/>
    <s v="Presuntivo"/>
    <x v="0"/>
    <s v="Atenciones Medicas"/>
    <x v="0"/>
    <s v="Mujer"/>
    <x v="3"/>
    <s v="de 60 a 64 años"/>
    <x v="375"/>
    <n v="0"/>
    <x v="0"/>
    <x v="1"/>
  </r>
  <r>
    <n v="632"/>
    <n v="201505"/>
    <n v="1234"/>
    <n v="1"/>
    <s v="N24N81"/>
    <s v="1"/>
    <s v="DNI_0794"/>
    <s v="Mujer"/>
    <n v="31"/>
    <d v="2015-05-16T00:00:00"/>
    <s v="Psicologia"/>
    <n v="2"/>
    <s v="E83.0"/>
    <s v="Presuntivo"/>
    <x v="1"/>
    <s v="Atenciones No Medicas"/>
    <x v="0"/>
    <s v="Mujer"/>
    <x v="4"/>
    <s v="de 30 a 34 años"/>
    <x v="426"/>
    <n v="0"/>
    <x v="0"/>
    <x v="1"/>
  </r>
  <r>
    <n v="633"/>
    <n v="201505"/>
    <n v="1234"/>
    <n v="1"/>
    <s v="N25AN2"/>
    <s v="1"/>
    <s v="DNI_0510"/>
    <s v="Mujer"/>
    <n v="74"/>
    <d v="2015-05-07T00:00:00"/>
    <s v="Medicina General"/>
    <n v="1"/>
    <s v="Z10.2"/>
    <s v="Definitivo"/>
    <x v="0"/>
    <s v="Atenciones Medicas"/>
    <x v="0"/>
    <s v="Mujer"/>
    <x v="2"/>
    <s v="de 65 años a más"/>
    <x v="427"/>
    <n v="1"/>
    <x v="0"/>
    <x v="0"/>
  </r>
  <r>
    <n v="634"/>
    <n v="201505"/>
    <n v="1234"/>
    <n v="1"/>
    <s v="N27512"/>
    <s v="1"/>
    <s v="DNI_0732"/>
    <s v="Hombre"/>
    <n v="68"/>
    <d v="2015-05-14T00:00:00"/>
    <s v="Odontologia"/>
    <n v="2"/>
    <s v="K22.6"/>
    <s v="Definitivo"/>
    <x v="1"/>
    <s v="Atenciones No Medicas"/>
    <x v="1"/>
    <s v="Hombre"/>
    <x v="2"/>
    <s v="de 65 años a más"/>
    <x v="306"/>
    <n v="1"/>
    <x v="0"/>
    <x v="1"/>
  </r>
  <r>
    <n v="635"/>
    <n v="201505"/>
    <n v="1234"/>
    <n v="1"/>
    <s v="N27A44"/>
    <s v="1"/>
    <s v="DNI_1388"/>
    <s v="Mujer"/>
    <n v="77"/>
    <d v="2015-05-05T00:00:00"/>
    <s v="Enfermeria"/>
    <n v="2"/>
    <s v="K12.2"/>
    <s v="Repetido"/>
    <x v="1"/>
    <s v="Atenciones No Medicas"/>
    <x v="0"/>
    <s v="Mujer"/>
    <x v="2"/>
    <s v="de 65 años a más"/>
    <x v="270"/>
    <n v="0"/>
    <x v="0"/>
    <x v="1"/>
  </r>
  <r>
    <n v="636"/>
    <n v="201505"/>
    <n v="1234"/>
    <n v="1"/>
    <s v="N285A4"/>
    <s v="1"/>
    <s v="DNI_0566"/>
    <s v="Mujer"/>
    <n v="54"/>
    <d v="2015-05-11T00:00:00"/>
    <s v="Medicina Interna"/>
    <n v="1"/>
    <s v="K74.3"/>
    <s v="Presuntivo"/>
    <x v="0"/>
    <s v="Atenciones Medicas"/>
    <x v="0"/>
    <s v="Mujer"/>
    <x v="1"/>
    <s v="de 50 a 54 años"/>
    <x v="428"/>
    <n v="0"/>
    <x v="0"/>
    <x v="1"/>
  </r>
  <r>
    <n v="637"/>
    <n v="201505"/>
    <n v="1234"/>
    <n v="1"/>
    <s v="N29271"/>
    <s v="1"/>
    <s v="DNI_0784"/>
    <s v="Hombre"/>
    <n v="34"/>
    <d v="2015-05-16T00:00:00"/>
    <s v="Psicologia"/>
    <n v="2"/>
    <s v="E78.8"/>
    <s v="Presuntivo"/>
    <x v="1"/>
    <s v="Atenciones No Medicas"/>
    <x v="1"/>
    <s v="Hombre"/>
    <x v="4"/>
    <s v="de 30 a 34 años"/>
    <x v="205"/>
    <n v="0"/>
    <x v="0"/>
    <x v="1"/>
  </r>
  <r>
    <n v="638"/>
    <n v="201505"/>
    <n v="1234"/>
    <n v="1"/>
    <s v="N29687"/>
    <s v="1"/>
    <s v="DNI_6903"/>
    <s v="Mujer"/>
    <n v="60"/>
    <d v="2015-05-05T00:00:00"/>
    <s v="Medicina General"/>
    <n v="1"/>
    <s v="F32.2"/>
    <s v="Presuntivo"/>
    <x v="0"/>
    <s v="Atenciones Medicas"/>
    <x v="0"/>
    <s v="Mujer"/>
    <x v="3"/>
    <s v="de 60 a 64 años"/>
    <x v="408"/>
    <n v="0"/>
    <x v="0"/>
    <x v="1"/>
  </r>
  <r>
    <n v="639"/>
    <n v="201505"/>
    <n v="1234"/>
    <n v="1"/>
    <s v="N29N71"/>
    <s v="1"/>
    <s v="DNI_0555"/>
    <s v="Mujer"/>
    <n v="20"/>
    <d v="2015-05-01T00:00:00"/>
    <s v="Medicina Interna"/>
    <n v="1"/>
    <s v="K29.0"/>
    <s v="Definitivo"/>
    <x v="0"/>
    <s v="Atenciones Medicas"/>
    <x v="0"/>
    <s v="Mujer"/>
    <x v="10"/>
    <s v="de 20 a 24 años"/>
    <x v="429"/>
    <n v="1"/>
    <x v="0"/>
    <x v="0"/>
  </r>
  <r>
    <n v="640"/>
    <n v="201505"/>
    <n v="1234"/>
    <n v="1"/>
    <s v="N2A749"/>
    <s v="1"/>
    <s v="DNI_0438"/>
    <s v="Mujer"/>
    <n v="51"/>
    <d v="2015-05-05T00:00:00"/>
    <s v="Medicina General"/>
    <n v="1"/>
    <s v="K14.6"/>
    <s v="Presuntivo"/>
    <x v="0"/>
    <s v="Atenciones Medicas"/>
    <x v="0"/>
    <s v="Mujer"/>
    <x v="1"/>
    <s v="de 50 a 54 años"/>
    <x v="227"/>
    <n v="0"/>
    <x v="0"/>
    <x v="1"/>
  </r>
  <r>
    <n v="641"/>
    <n v="201505"/>
    <n v="1234"/>
    <n v="1"/>
    <s v="N41168"/>
    <s v="1"/>
    <s v="DNI_0434"/>
    <s v="Mujer"/>
    <n v="32"/>
    <d v="2015-05-08T00:00:00"/>
    <s v="Medicina General"/>
    <n v="1"/>
    <s v="Z11.8"/>
    <s v="Definitivo"/>
    <x v="0"/>
    <s v="Atenciones Medicas"/>
    <x v="0"/>
    <s v="Mujer"/>
    <x v="4"/>
    <s v="de 30 a 34 años"/>
    <x v="28"/>
    <n v="1"/>
    <x v="0"/>
    <x v="1"/>
  </r>
  <r>
    <n v="642"/>
    <n v="201505"/>
    <n v="1234"/>
    <n v="1"/>
    <s v="N41614"/>
    <s v="1"/>
    <s v="DNI_1348"/>
    <s v="Mujer"/>
    <n v="76"/>
    <d v="2015-05-01T00:00:00"/>
    <s v="Cardiologia"/>
    <n v="1"/>
    <s v="I12.9"/>
    <s v="Presuntivo"/>
    <x v="0"/>
    <s v="Atenciones Medicas"/>
    <x v="0"/>
    <s v="Mujer"/>
    <x v="2"/>
    <s v="de 65 años a más"/>
    <x v="430"/>
    <n v="0"/>
    <x v="0"/>
    <x v="1"/>
  </r>
  <r>
    <n v="643"/>
    <n v="201505"/>
    <n v="1234"/>
    <n v="1"/>
    <s v="N417N4"/>
    <s v="1"/>
    <s v="DNI_0652"/>
    <s v="Hombre"/>
    <n v="81"/>
    <d v="2015-05-13T00:00:00"/>
    <s v="Odontologia"/>
    <n v="2"/>
    <s v="K06.2"/>
    <s v="Presuntivo"/>
    <x v="1"/>
    <s v="Atenciones No Medicas"/>
    <x v="1"/>
    <s v="Hombre"/>
    <x v="2"/>
    <s v="de 65 años a más"/>
    <x v="251"/>
    <n v="0"/>
    <x v="0"/>
    <x v="1"/>
  </r>
  <r>
    <n v="644"/>
    <n v="201505"/>
    <n v="1234"/>
    <n v="1"/>
    <s v="N41A9N"/>
    <s v="1"/>
    <s v="DNI_0744"/>
    <s v="Mujer"/>
    <n v="4"/>
    <d v="2015-05-07T00:00:00"/>
    <s v="Oftalmologia"/>
    <n v="1"/>
    <s v="H04.1"/>
    <s v="Presuntivo"/>
    <x v="0"/>
    <s v="Atenciones Medicas"/>
    <x v="0"/>
    <s v="Mujer"/>
    <x v="13"/>
    <s v="de 1 a 4 años"/>
    <x v="431"/>
    <n v="0"/>
    <x v="0"/>
    <x v="1"/>
  </r>
  <r>
    <n v="645"/>
    <n v="201505"/>
    <n v="1234"/>
    <n v="1"/>
    <s v="N44559"/>
    <s v="1"/>
    <s v="DNI_0587"/>
    <s v="Mujer"/>
    <n v="66"/>
    <d v="2015-05-05T00:00:00"/>
    <s v="Medicina Interna"/>
    <n v="1"/>
    <s v="K74.0"/>
    <s v="Definitivo"/>
    <x v="0"/>
    <s v="Atenciones Medicas"/>
    <x v="0"/>
    <s v="Mujer"/>
    <x v="2"/>
    <s v="de 65 años a más"/>
    <x v="62"/>
    <n v="1"/>
    <x v="0"/>
    <x v="0"/>
  </r>
  <r>
    <n v="646"/>
    <n v="201505"/>
    <n v="1234"/>
    <n v="1"/>
    <s v="N44575"/>
    <s v="1"/>
    <s v="DNI_0440"/>
    <s v="Mujer"/>
    <n v="42"/>
    <d v="2015-05-07T00:00:00"/>
    <s v="Medicina General"/>
    <n v="1"/>
    <s v="Z11.8"/>
    <s v="Presuntivo"/>
    <x v="0"/>
    <s v="Atenciones Medicas"/>
    <x v="0"/>
    <s v="Mujer"/>
    <x v="6"/>
    <s v="de 40 a 44 años"/>
    <x v="28"/>
    <n v="0"/>
    <x v="0"/>
    <x v="1"/>
  </r>
  <r>
    <n v="647"/>
    <n v="201505"/>
    <n v="1234"/>
    <n v="1"/>
    <s v="N44616"/>
    <s v="1"/>
    <s v="DNI_1271"/>
    <s v="Mujer"/>
    <n v="4"/>
    <d v="2015-05-01T00:00:00"/>
    <s v="Cardiologia"/>
    <n v="1"/>
    <s v="G80.0"/>
    <s v="Repetido"/>
    <x v="0"/>
    <s v="Atenciones Medicas"/>
    <x v="0"/>
    <s v="Mujer"/>
    <x v="13"/>
    <s v="de 1 a 4 años"/>
    <x v="432"/>
    <n v="0"/>
    <x v="0"/>
    <x v="1"/>
  </r>
  <r>
    <n v="648"/>
    <n v="201505"/>
    <n v="1234"/>
    <n v="1"/>
    <s v="N45286"/>
    <s v="1"/>
    <s v="DNI_0750"/>
    <s v="Hombre"/>
    <n v="14"/>
    <d v="2015-05-07T00:00:00"/>
    <s v="Oftalmologia"/>
    <n v="1"/>
    <s v="H02.2"/>
    <s v="Definitivo"/>
    <x v="0"/>
    <s v="Atenciones Medicas"/>
    <x v="1"/>
    <s v="Hombre"/>
    <x v="11"/>
    <s v="de 10 a 14 años"/>
    <x v="372"/>
    <n v="1"/>
    <x v="0"/>
    <x v="1"/>
  </r>
  <r>
    <n v="649"/>
    <n v="201505"/>
    <n v="1234"/>
    <n v="1"/>
    <s v="N4562A"/>
    <s v="1"/>
    <s v="DNI_6934"/>
    <s v="Hombre"/>
    <n v="61"/>
    <d v="2015-05-11T00:00:00"/>
    <s v="Medicina General"/>
    <n v="1"/>
    <s v="I22.8"/>
    <s v="Presuntivo"/>
    <x v="0"/>
    <s v="Atenciones Medicas"/>
    <x v="1"/>
    <s v="Hombre"/>
    <x v="3"/>
    <s v="de 60 a 64 años"/>
    <x v="433"/>
    <n v="0"/>
    <x v="0"/>
    <x v="1"/>
  </r>
  <r>
    <n v="650"/>
    <n v="201505"/>
    <n v="1234"/>
    <n v="1"/>
    <s v="N46576"/>
    <s v="1"/>
    <s v="DNI_0774"/>
    <s v="Mujer"/>
    <n v="45"/>
    <d v="2015-05-14T00:00:00"/>
    <s v="Psicologia"/>
    <n v="2"/>
    <s v="E77.8"/>
    <s v="Definitivo"/>
    <x v="1"/>
    <s v="Atenciones No Medicas"/>
    <x v="0"/>
    <s v="Mujer"/>
    <x v="5"/>
    <s v="de 45 a 49 años"/>
    <x v="341"/>
    <n v="1"/>
    <x v="0"/>
    <x v="0"/>
  </r>
  <r>
    <n v="651"/>
    <n v="201505"/>
    <n v="1234"/>
    <n v="1"/>
    <s v="N4767N"/>
    <s v="1"/>
    <s v="DNI_6927"/>
    <s v="Mujer"/>
    <n v="37"/>
    <d v="2015-05-08T00:00:00"/>
    <s v="Medicina General"/>
    <n v="1"/>
    <s v="Z11.6"/>
    <s v="Definitivo"/>
    <x v="0"/>
    <s v="Atenciones Medicas"/>
    <x v="0"/>
    <s v="Mujer"/>
    <x v="7"/>
    <s v="de 35 a 39 años"/>
    <x v="258"/>
    <n v="1"/>
    <x v="0"/>
    <x v="1"/>
  </r>
  <r>
    <n v="652"/>
    <n v="201505"/>
    <n v="1234"/>
    <n v="1"/>
    <s v="N4784A"/>
    <s v="1"/>
    <s v="DNI_0709"/>
    <s v="Mujer"/>
    <n v="57"/>
    <d v="2015-05-13T00:00:00"/>
    <s v="Odontologia"/>
    <n v="2"/>
    <s v="K04.2"/>
    <s v="Presuntivo"/>
    <x v="1"/>
    <s v="Atenciones No Medicas"/>
    <x v="0"/>
    <s v="Mujer"/>
    <x v="0"/>
    <s v="de 55 a 59 años"/>
    <x v="434"/>
    <n v="0"/>
    <x v="0"/>
    <x v="1"/>
  </r>
  <r>
    <n v="653"/>
    <n v="201505"/>
    <n v="1234"/>
    <n v="1"/>
    <s v="N48474"/>
    <s v="1"/>
    <s v="DNI_0637"/>
    <s v="Mujer"/>
    <n v="52"/>
    <d v="2015-05-13T00:00:00"/>
    <s v="Odontologia"/>
    <n v="2"/>
    <s v="K07.8"/>
    <s v="Definitivo"/>
    <x v="1"/>
    <s v="Atenciones No Medicas"/>
    <x v="0"/>
    <s v="Mujer"/>
    <x v="1"/>
    <s v="de 50 a 54 años"/>
    <x v="279"/>
    <n v="1"/>
    <x v="0"/>
    <x v="0"/>
  </r>
  <r>
    <n v="654"/>
    <n v="201505"/>
    <n v="1234"/>
    <n v="1"/>
    <s v="N48474"/>
    <s v="1"/>
    <s v="DNI_0638"/>
    <s v="Mujer"/>
    <n v="52"/>
    <d v="2015-05-16T00:00:00"/>
    <s v="Odontologia"/>
    <n v="2"/>
    <s v="E78.4"/>
    <s v="Presuntivo"/>
    <x v="1"/>
    <s v="Atenciones No Medicas"/>
    <x v="0"/>
    <s v="Mujer"/>
    <x v="1"/>
    <s v="de 50 a 54 años"/>
    <x v="368"/>
    <n v="0"/>
    <x v="0"/>
    <x v="1"/>
  </r>
  <r>
    <n v="655"/>
    <n v="201505"/>
    <n v="1234"/>
    <n v="1"/>
    <s v="N486N5"/>
    <s v="1"/>
    <s v="DNI_0753"/>
    <s v="Hombre"/>
    <n v="9"/>
    <d v="2015-05-07T00:00:00"/>
    <s v="Oftalmologia"/>
    <n v="1"/>
    <s v="H04.0"/>
    <s v="Definitivo"/>
    <x v="0"/>
    <s v="Atenciones Medicas"/>
    <x v="1"/>
    <s v="Hombre"/>
    <x v="12"/>
    <s v="de 5 a 9 años"/>
    <x v="288"/>
    <n v="1"/>
    <x v="0"/>
    <x v="0"/>
  </r>
  <r>
    <n v="656"/>
    <n v="201505"/>
    <n v="1234"/>
    <n v="1"/>
    <s v="N486N7"/>
    <s v="1"/>
    <s v="DNI_0590"/>
    <s v="Hombre"/>
    <n v="66"/>
    <d v="2015-05-01T00:00:00"/>
    <s v="Medicina Interna"/>
    <n v="1"/>
    <s v="Z35.8"/>
    <s v="Repetido"/>
    <x v="0"/>
    <s v="Atenciones Medicas"/>
    <x v="1"/>
    <s v="Hombre"/>
    <x v="2"/>
    <s v="de 65 años a más"/>
    <x v="435"/>
    <n v="0"/>
    <x v="0"/>
    <x v="1"/>
  </r>
  <r>
    <n v="657"/>
    <n v="201505"/>
    <n v="1234"/>
    <n v="1"/>
    <s v="N48846"/>
    <s v="1"/>
    <s v="DNI_0712"/>
    <s v="Mujer"/>
    <n v="59"/>
    <d v="2015-05-11T00:00:00"/>
    <s v="Odontologia"/>
    <n v="2"/>
    <s v="K01.0"/>
    <s v="Repetido"/>
    <x v="1"/>
    <s v="Atenciones No Medicas"/>
    <x v="0"/>
    <s v="Mujer"/>
    <x v="0"/>
    <s v="de 55 a 59 años"/>
    <x v="101"/>
    <n v="0"/>
    <x v="0"/>
    <x v="1"/>
  </r>
  <r>
    <n v="658"/>
    <n v="201505"/>
    <n v="1234"/>
    <n v="1"/>
    <s v="N48N69"/>
    <s v="1"/>
    <s v="DNI_0785"/>
    <s v="Mujer"/>
    <n v="37"/>
    <d v="2015-05-16T00:00:00"/>
    <s v="Psicologia"/>
    <n v="2"/>
    <s v="E78.5"/>
    <s v="Presuntivo"/>
    <x v="1"/>
    <s v="Atenciones No Medicas"/>
    <x v="0"/>
    <s v="Mujer"/>
    <x v="7"/>
    <s v="de 35 a 39 años"/>
    <x v="284"/>
    <n v="0"/>
    <x v="0"/>
    <x v="1"/>
  </r>
  <r>
    <n v="659"/>
    <n v="201505"/>
    <n v="1234"/>
    <n v="1"/>
    <s v="N48N9N"/>
    <s v="1"/>
    <s v="DNI_0476"/>
    <s v="Mujer"/>
    <n v="65"/>
    <d v="2015-05-08T00:00:00"/>
    <s v="Medicina General"/>
    <n v="1"/>
    <s v="P54.6"/>
    <s v="Repetido"/>
    <x v="0"/>
    <s v="Atenciones Medicas"/>
    <x v="0"/>
    <s v="Mujer"/>
    <x v="2"/>
    <s v="de 65 años a más"/>
    <x v="214"/>
    <n v="0"/>
    <x v="0"/>
    <x v="1"/>
  </r>
  <r>
    <n v="660"/>
    <n v="201505"/>
    <n v="1234"/>
    <n v="1"/>
    <s v="N4A227"/>
    <s v="1"/>
    <s v="DNI_0610"/>
    <s v="Hombre"/>
    <n v="49"/>
    <d v="2015-05-01T00:00:00"/>
    <s v="Medicina Interna"/>
    <n v="1"/>
    <s v="Z36.1"/>
    <s v="Repetido"/>
    <x v="0"/>
    <s v="Atenciones Medicas"/>
    <x v="1"/>
    <s v="Hombre"/>
    <x v="5"/>
    <s v="de 45 a 49 años"/>
    <x v="436"/>
    <n v="0"/>
    <x v="0"/>
    <x v="1"/>
  </r>
  <r>
    <n v="661"/>
    <n v="201505"/>
    <n v="1234"/>
    <n v="1"/>
    <s v="N4AN5A"/>
    <s v="1"/>
    <s v="DNI_6939"/>
    <s v="Hombre"/>
    <n v="59"/>
    <d v="2015-05-08T00:00:00"/>
    <s v="Medicina General"/>
    <n v="1"/>
    <s v="Q50.1"/>
    <s v="Definitivo"/>
    <x v="0"/>
    <s v="Atenciones Medicas"/>
    <x v="1"/>
    <s v="Hombre"/>
    <x v="0"/>
    <s v="de 55 a 59 años"/>
    <x v="210"/>
    <n v="1"/>
    <x v="0"/>
    <x v="0"/>
  </r>
  <r>
    <n v="662"/>
    <n v="201505"/>
    <n v="1234"/>
    <n v="1"/>
    <s v="N4N929"/>
    <s v="1"/>
    <s v="DNI_9919"/>
    <s v="Mujer"/>
    <n v="35"/>
    <d v="2015-05-07T00:00:00"/>
    <s v="Ginecologia"/>
    <n v="1"/>
    <s v="Z11.5"/>
    <s v="Definitivo"/>
    <x v="0"/>
    <s v="Atenciones Medicas"/>
    <x v="0"/>
    <s v="Mujer"/>
    <x v="7"/>
    <s v="de 35 a 39 años"/>
    <x v="231"/>
    <n v="1"/>
    <x v="1"/>
    <x v="0"/>
  </r>
  <r>
    <n v="663"/>
    <n v="201505"/>
    <n v="1234"/>
    <n v="1"/>
    <s v="N5127N"/>
    <s v="1"/>
    <s v="DNI_0399"/>
    <s v="Mujer"/>
    <n v="55"/>
    <d v="2015-05-11T00:00:00"/>
    <s v="Medicina General"/>
    <n v="1"/>
    <s v="F31.1"/>
    <s v="Definitivo"/>
    <x v="0"/>
    <s v="Atenciones Medicas"/>
    <x v="0"/>
    <s v="Mujer"/>
    <x v="0"/>
    <s v="de 55 a 59 años"/>
    <x v="437"/>
    <n v="1"/>
    <x v="0"/>
    <x v="0"/>
  </r>
  <r>
    <n v="664"/>
    <n v="201505"/>
    <n v="1234"/>
    <n v="1"/>
    <s v="N512A7"/>
    <s v="1"/>
    <s v="DNI_1339"/>
    <s v="Mujer"/>
    <n v="82"/>
    <d v="2015-05-01T00:00:00"/>
    <s v="Cardiologia"/>
    <n v="1"/>
    <s v="I13.2"/>
    <s v="Presuntivo"/>
    <x v="0"/>
    <s v="Atenciones Medicas"/>
    <x v="0"/>
    <s v="Mujer"/>
    <x v="2"/>
    <s v="de 65 años a más"/>
    <x v="438"/>
    <n v="0"/>
    <x v="0"/>
    <x v="1"/>
  </r>
  <r>
    <n v="665"/>
    <n v="201505"/>
    <n v="1234"/>
    <n v="1"/>
    <s v="N51A98"/>
    <s v="1"/>
    <s v="DNI_0604"/>
    <s v="Mujer"/>
    <n v="58"/>
    <d v="2015-05-01T00:00:00"/>
    <s v="Medicina Interna"/>
    <n v="1"/>
    <s v="Z36.4"/>
    <s v="Definitivo"/>
    <x v="0"/>
    <s v="Atenciones Medicas"/>
    <x v="0"/>
    <s v="Mujer"/>
    <x v="0"/>
    <s v="de 55 a 59 años"/>
    <x v="439"/>
    <n v="1"/>
    <x v="0"/>
    <x v="1"/>
  </r>
  <r>
    <n v="666"/>
    <n v="201505"/>
    <n v="1234"/>
    <n v="1"/>
    <s v="N5217N"/>
    <s v="1"/>
    <s v="DNI_0477"/>
    <s v="Mujer"/>
    <n v="71"/>
    <d v="2015-05-07T00:00:00"/>
    <s v="Medicina General"/>
    <n v="1"/>
    <s v="Z11.2"/>
    <s v="Repetido"/>
    <x v="0"/>
    <s v="Atenciones Medicas"/>
    <x v="0"/>
    <s v="Mujer"/>
    <x v="2"/>
    <s v="de 65 años a más"/>
    <x v="255"/>
    <n v="0"/>
    <x v="0"/>
    <x v="1"/>
  </r>
  <r>
    <n v="667"/>
    <n v="201505"/>
    <n v="1234"/>
    <n v="1"/>
    <s v="N52A26"/>
    <s v="1"/>
    <s v="DNI_0686"/>
    <s v="Mujer"/>
    <n v="62"/>
    <d v="2015-05-01T00:00:00"/>
    <s v="Odontologia"/>
    <n v="2"/>
    <s v="K02.3"/>
    <s v="Definitivo"/>
    <x v="1"/>
    <s v="Atenciones No Medicas"/>
    <x v="0"/>
    <s v="Mujer"/>
    <x v="3"/>
    <s v="de 60 a 64 años"/>
    <x v="440"/>
    <n v="1"/>
    <x v="0"/>
    <x v="1"/>
  </r>
  <r>
    <n v="668"/>
    <n v="201505"/>
    <n v="1234"/>
    <n v="1"/>
    <s v="N54A71"/>
    <s v="1"/>
    <s v="DNI_0427"/>
    <s v="Mujer"/>
    <n v="34"/>
    <d v="2015-05-05T00:00:00"/>
    <s v="Medicina General"/>
    <n v="1"/>
    <s v="F60.3"/>
    <s v="Definitivo"/>
    <x v="0"/>
    <s v="Atenciones Medicas"/>
    <x v="0"/>
    <s v="Mujer"/>
    <x v="4"/>
    <s v="de 30 a 34 años"/>
    <x v="200"/>
    <n v="1"/>
    <x v="0"/>
    <x v="1"/>
  </r>
  <r>
    <n v="669"/>
    <n v="201505"/>
    <n v="1234"/>
    <n v="1"/>
    <s v="N555A4"/>
    <s v="1"/>
    <s v="DNI_9918"/>
    <s v="Mujer"/>
    <n v="35"/>
    <d v="2015-05-08T00:00:00"/>
    <s v="Ginecologia"/>
    <n v="1"/>
    <s v="H05.8"/>
    <s v="Presuntivo"/>
    <x v="0"/>
    <s v="Atenciones Medicas"/>
    <x v="0"/>
    <s v="Mujer"/>
    <x v="7"/>
    <s v="de 35 a 39 años"/>
    <x v="441"/>
    <n v="0"/>
    <x v="1"/>
    <x v="1"/>
  </r>
  <r>
    <n v="670"/>
    <n v="201505"/>
    <n v="1234"/>
    <n v="1"/>
    <s v="N55616"/>
    <s v="1"/>
    <s v="DNI_0578"/>
    <s v="Mujer"/>
    <n v="52"/>
    <d v="2015-05-05T00:00:00"/>
    <s v="Medicina Interna"/>
    <n v="1"/>
    <s v="K21.0"/>
    <s v="Repetido"/>
    <x v="0"/>
    <s v="Atenciones Medicas"/>
    <x v="0"/>
    <s v="Mujer"/>
    <x v="1"/>
    <s v="de 50 a 54 años"/>
    <x v="146"/>
    <n v="0"/>
    <x v="0"/>
    <x v="1"/>
  </r>
  <r>
    <n v="671"/>
    <n v="201505"/>
    <n v="1234"/>
    <n v="1"/>
    <s v="N55626"/>
    <s v="1"/>
    <s v="DNI_0479"/>
    <s v="Mujer"/>
    <n v="50"/>
    <d v="2015-05-05T00:00:00"/>
    <s v="Medicina General"/>
    <n v="1"/>
    <s v="F33.1"/>
    <s v="Presuntivo"/>
    <x v="0"/>
    <s v="Atenciones Medicas"/>
    <x v="0"/>
    <s v="Mujer"/>
    <x v="1"/>
    <s v="de 50 a 54 años"/>
    <x v="152"/>
    <n v="0"/>
    <x v="0"/>
    <x v="1"/>
  </r>
  <r>
    <n v="672"/>
    <n v="201505"/>
    <n v="1234"/>
    <n v="1"/>
    <s v="N55771"/>
    <s v="1"/>
    <s v="DNI_1398"/>
    <s v="Mujer"/>
    <n v="66"/>
    <d v="2015-05-01T00:00:00"/>
    <s v="Enfermeria"/>
    <n v="2"/>
    <s v="Z01.4"/>
    <s v="Repetido"/>
    <x v="1"/>
    <s v="Atenciones No Medicas"/>
    <x v="0"/>
    <s v="Mujer"/>
    <x v="2"/>
    <s v="de 65 años a más"/>
    <x v="390"/>
    <n v="0"/>
    <x v="0"/>
    <x v="1"/>
  </r>
  <r>
    <n v="673"/>
    <n v="201505"/>
    <n v="1234"/>
    <n v="1"/>
    <s v="N55N77"/>
    <s v="1"/>
    <s v="DNI_0493"/>
    <s v="Hombre"/>
    <n v="75"/>
    <d v="2015-05-09T00:00:00"/>
    <s v="Medicina General"/>
    <n v="1"/>
    <s v="Q52.1"/>
    <s v="Definitivo"/>
    <x v="0"/>
    <s v="Atenciones Medicas"/>
    <x v="1"/>
    <s v="Hombre"/>
    <x v="2"/>
    <s v="de 65 años a más"/>
    <x v="442"/>
    <n v="1"/>
    <x v="0"/>
    <x v="0"/>
  </r>
  <r>
    <n v="674"/>
    <n v="201505"/>
    <n v="1234"/>
    <n v="1"/>
    <s v="N564A4"/>
    <s v="1"/>
    <s v="DNI_1270"/>
    <s v="Mujer"/>
    <n v="4"/>
    <d v="2015-05-05T00:00:00"/>
    <s v="Cardiologia"/>
    <n v="1"/>
    <s v="K07.2"/>
    <s v="Repetido"/>
    <x v="0"/>
    <s v="Atenciones Medicas"/>
    <x v="0"/>
    <s v="Mujer"/>
    <x v="13"/>
    <s v="de 1 a 4 años"/>
    <x v="269"/>
    <n v="0"/>
    <x v="0"/>
    <x v="1"/>
  </r>
  <r>
    <n v="675"/>
    <n v="201505"/>
    <n v="1234"/>
    <n v="1"/>
    <s v="N58946"/>
    <s v="1"/>
    <s v="DNI_6931"/>
    <s v="Mujer"/>
    <n v="42"/>
    <d v="2015-05-11T00:00:00"/>
    <s v="Medicina General"/>
    <n v="1"/>
    <s v="F32.1"/>
    <s v="Presuntivo"/>
    <x v="0"/>
    <s v="Atenciones Medicas"/>
    <x v="0"/>
    <s v="Mujer"/>
    <x v="6"/>
    <s v="de 40 a 44 años"/>
    <x v="53"/>
    <n v="0"/>
    <x v="0"/>
    <x v="1"/>
  </r>
  <r>
    <n v="676"/>
    <n v="201505"/>
    <n v="1234"/>
    <n v="1"/>
    <s v="N5955"/>
    <s v="1"/>
    <s v="DNI_6935"/>
    <s v="Mujer"/>
    <n v="78"/>
    <d v="2015-05-05T00:00:00"/>
    <s v="Medicina General"/>
    <n v="1"/>
    <s v="K14.1"/>
    <s v="Definitivo"/>
    <x v="0"/>
    <s v="Atenciones Medicas"/>
    <x v="0"/>
    <s v="Mujer"/>
    <x v="2"/>
    <s v="de 65 años a más"/>
    <x v="331"/>
    <n v="1"/>
    <x v="0"/>
    <x v="1"/>
  </r>
  <r>
    <n v="677"/>
    <n v="201505"/>
    <n v="1234"/>
    <n v="1"/>
    <s v="N5986"/>
    <s v="1"/>
    <s v="DNI_0460"/>
    <s v="Hombre"/>
    <n v="68"/>
    <d v="2015-05-05T00:00:00"/>
    <s v="Medicina General"/>
    <n v="1"/>
    <s v="K14.0"/>
    <s v="Presuntivo"/>
    <x v="0"/>
    <s v="Atenciones Medicas"/>
    <x v="1"/>
    <s v="Hombre"/>
    <x v="2"/>
    <s v="de 65 años a más"/>
    <x v="276"/>
    <n v="0"/>
    <x v="0"/>
    <x v="1"/>
  </r>
  <r>
    <n v="678"/>
    <n v="201505"/>
    <n v="1234"/>
    <n v="1"/>
    <s v="N5A1A5"/>
    <s v="1"/>
    <s v="DNI_0623"/>
    <s v="Hombre"/>
    <n v="70"/>
    <d v="2015-05-10T00:00:00"/>
    <s v="Medicina Interna"/>
    <n v="1"/>
    <s v="K21.0"/>
    <s v="Definitivo"/>
    <x v="0"/>
    <s v="Atenciones Medicas"/>
    <x v="1"/>
    <s v="Hombre"/>
    <x v="2"/>
    <s v="de 65 años a más"/>
    <x v="146"/>
    <n v="1"/>
    <x v="0"/>
    <x v="0"/>
  </r>
  <r>
    <n v="679"/>
    <n v="201505"/>
    <n v="1234"/>
    <n v="1"/>
    <s v="N5A215"/>
    <s v="1"/>
    <s v="DNI_1305"/>
    <s v="Hombre"/>
    <n v="4"/>
    <d v="2015-05-17T00:00:00"/>
    <s v="Cardiologia"/>
    <n v="1"/>
    <s v="I25.9"/>
    <s v="Presuntivo"/>
    <x v="0"/>
    <s v="Atenciones Medicas"/>
    <x v="1"/>
    <s v="Hombre"/>
    <x v="13"/>
    <s v="de 1 a 4 años"/>
    <x v="280"/>
    <n v="0"/>
    <x v="0"/>
    <x v="1"/>
  </r>
  <r>
    <n v="680"/>
    <n v="201505"/>
    <n v="1234"/>
    <n v="1"/>
    <s v="N5A42A"/>
    <s v="1"/>
    <s v="DNI_08796"/>
    <s v="Mujer"/>
    <n v="48"/>
    <d v="2015-05-09T00:00:00"/>
    <s v="Ginecologia"/>
    <n v="1"/>
    <s v="O99.6"/>
    <s v="Definitivo"/>
    <x v="0"/>
    <s v="Atenciones Medicas"/>
    <x v="0"/>
    <s v="Mujer"/>
    <x v="5"/>
    <s v="de 45 a 49 años"/>
    <x v="267"/>
    <n v="1"/>
    <x v="0"/>
    <x v="0"/>
  </r>
  <r>
    <n v="681"/>
    <n v="201505"/>
    <n v="1234"/>
    <n v="1"/>
    <s v="N5N65"/>
    <s v="1"/>
    <s v="DNI_1360"/>
    <s v="Hombre"/>
    <n v="63"/>
    <d v="2015-05-05T00:00:00"/>
    <s v="Cardiologia"/>
    <n v="1"/>
    <s v="K09.2"/>
    <s v="Definitivo"/>
    <x v="0"/>
    <s v="Atenciones Medicas"/>
    <x v="1"/>
    <s v="Hombre"/>
    <x v="3"/>
    <s v="de 60 a 64 años"/>
    <x v="443"/>
    <n v="1"/>
    <x v="0"/>
    <x v="0"/>
  </r>
  <r>
    <n v="682"/>
    <n v="201505"/>
    <n v="1234"/>
    <n v="1"/>
    <s v="N61856"/>
    <s v="1"/>
    <s v="DNI_0629"/>
    <s v="Mujer"/>
    <n v="58"/>
    <d v="2015-05-01T00:00:00"/>
    <s v="Odontologia"/>
    <n v="2"/>
    <s v="K03.0"/>
    <s v="Presuntivo"/>
    <x v="1"/>
    <s v="Atenciones No Medicas"/>
    <x v="0"/>
    <s v="Mujer"/>
    <x v="0"/>
    <s v="de 55 a 59 años"/>
    <x v="122"/>
    <n v="0"/>
    <x v="0"/>
    <x v="1"/>
  </r>
  <r>
    <n v="683"/>
    <n v="201505"/>
    <n v="1234"/>
    <n v="1"/>
    <s v="N6185N"/>
    <s v="1"/>
    <s v="DNI_0574"/>
    <s v="Mujer"/>
    <n v="39"/>
    <d v="2015-05-05T00:00:00"/>
    <s v="Medicina Interna"/>
    <n v="1"/>
    <s v="B18.2"/>
    <s v="Definitivo"/>
    <x v="0"/>
    <s v="Atenciones Medicas"/>
    <x v="0"/>
    <s v="Mujer"/>
    <x v="7"/>
    <s v="de 35 a 39 años"/>
    <x v="123"/>
    <n v="1"/>
    <x v="0"/>
    <x v="0"/>
  </r>
  <r>
    <n v="684"/>
    <n v="201505"/>
    <n v="1234"/>
    <n v="1"/>
    <s v="N62441"/>
    <s v="1"/>
    <s v="DNI_1313"/>
    <s v="Mujer"/>
    <n v="10"/>
    <d v="2015-05-05T00:00:00"/>
    <s v="Cardiologia"/>
    <n v="1"/>
    <s v="K07.6"/>
    <s v="Presuntivo"/>
    <x v="0"/>
    <s v="Atenciones Medicas"/>
    <x v="0"/>
    <s v="Mujer"/>
    <x v="11"/>
    <s v="de 10 a 14 años"/>
    <x v="41"/>
    <n v="0"/>
    <x v="0"/>
    <x v="1"/>
  </r>
  <r>
    <n v="685"/>
    <n v="201505"/>
    <n v="1234"/>
    <n v="1"/>
    <s v="N62588"/>
    <s v="1"/>
    <s v="DNI_0631"/>
    <s v="Hombre"/>
    <n v="54"/>
    <d v="2015-05-13T00:00:00"/>
    <s v="Odontologia"/>
    <n v="2"/>
    <s v="K03.4"/>
    <s v="Repetido"/>
    <x v="1"/>
    <s v="Atenciones No Medicas"/>
    <x v="1"/>
    <s v="Hombre"/>
    <x v="1"/>
    <s v="de 50 a 54 años"/>
    <x v="444"/>
    <n v="0"/>
    <x v="0"/>
    <x v="1"/>
  </r>
  <r>
    <n v="686"/>
    <n v="201505"/>
    <n v="1234"/>
    <n v="1"/>
    <s v="N6268N"/>
    <s v="1"/>
    <s v="DNI_0524"/>
    <s v="Mujer"/>
    <n v="53"/>
    <d v="2015-05-05T00:00:00"/>
    <s v="Medicina Interna"/>
    <n v="1"/>
    <s v="K59.0"/>
    <s v="Presuntivo"/>
    <x v="0"/>
    <s v="Atenciones Medicas"/>
    <x v="0"/>
    <s v="Mujer"/>
    <x v="1"/>
    <s v="de 50 a 54 años"/>
    <x v="18"/>
    <n v="0"/>
    <x v="0"/>
    <x v="1"/>
  </r>
  <r>
    <n v="687"/>
    <n v="201505"/>
    <n v="1234"/>
    <n v="1"/>
    <s v="N6465N"/>
    <s v="1"/>
    <s v="DNI_0769"/>
    <s v="Hombre"/>
    <n v="17"/>
    <d v="2015-05-14T00:00:00"/>
    <s v="Psicologia"/>
    <n v="2"/>
    <s v="E78.1"/>
    <s v="Presuntivo"/>
    <x v="1"/>
    <s v="Atenciones No Medicas"/>
    <x v="1"/>
    <s v="Hombre"/>
    <x v="8"/>
    <s v="de 15 a 19 años"/>
    <x v="64"/>
    <n v="0"/>
    <x v="0"/>
    <x v="1"/>
  </r>
  <r>
    <n v="688"/>
    <n v="201505"/>
    <n v="1234"/>
    <n v="1"/>
    <s v="N64A6N"/>
    <s v="1"/>
    <s v="DNI_08919"/>
    <s v="Mujer"/>
    <n v="69"/>
    <d v="2015-05-08T00:00:00"/>
    <s v="Ginecologia"/>
    <n v="1"/>
    <s v="H04.9"/>
    <s v="Repetido"/>
    <x v="0"/>
    <s v="Atenciones Medicas"/>
    <x v="0"/>
    <s v="Mujer"/>
    <x v="2"/>
    <s v="de 65 años a más"/>
    <x v="445"/>
    <n v="0"/>
    <x v="0"/>
    <x v="1"/>
  </r>
  <r>
    <n v="689"/>
    <n v="201505"/>
    <n v="1234"/>
    <n v="1"/>
    <s v="N6526A"/>
    <s v="1"/>
    <s v="DNI_1379"/>
    <s v="Hombre"/>
    <n v="71"/>
    <d v="2015-05-11T00:00:00"/>
    <s v="Enfermeria"/>
    <n v="2"/>
    <s v="H05.2"/>
    <s v="Repetido"/>
    <x v="1"/>
    <s v="Atenciones No Medicas"/>
    <x v="1"/>
    <s v="Hombre"/>
    <x v="2"/>
    <s v="de 65 años a más"/>
    <x v="86"/>
    <n v="0"/>
    <x v="0"/>
    <x v="1"/>
  </r>
  <r>
    <n v="690"/>
    <n v="201505"/>
    <n v="1234"/>
    <n v="1"/>
    <s v="N5A215"/>
    <s v="1"/>
    <s v="DNI_1305"/>
    <s v="Hombre"/>
    <n v="4"/>
    <d v="2015-05-10T00:00:00"/>
    <s v="Oftalmologia"/>
    <n v="1"/>
    <s v="H02.1"/>
    <s v="Repetido"/>
    <x v="0"/>
    <s v="Atenciones Medicas"/>
    <x v="1"/>
    <s v="Hombre"/>
    <x v="13"/>
    <s v="de 1 a 4 años"/>
    <x v="374"/>
    <n v="0"/>
    <x v="1"/>
    <x v="1"/>
  </r>
  <r>
    <n v="691"/>
    <n v="201505"/>
    <n v="1234"/>
    <n v="1"/>
    <s v="N659N4"/>
    <s v="1"/>
    <s v="DNI_1342"/>
    <s v="Mujer"/>
    <n v="42"/>
    <d v="2015-05-01T00:00:00"/>
    <s v="Cardiologia"/>
    <n v="1"/>
    <s v="I15.2"/>
    <s v="Definitivo"/>
    <x v="0"/>
    <s v="Atenciones Medicas"/>
    <x v="0"/>
    <s v="Mujer"/>
    <x v="6"/>
    <s v="de 40 a 44 años"/>
    <x v="446"/>
    <n v="1"/>
    <x v="0"/>
    <x v="0"/>
  </r>
  <r>
    <n v="692"/>
    <n v="201505"/>
    <n v="1234"/>
    <n v="1"/>
    <s v="N66842"/>
    <s v="1"/>
    <s v="DNI_0799"/>
    <s v="Hombre"/>
    <n v="39"/>
    <d v="2015-05-14T00:00:00"/>
    <s v="Psicologia"/>
    <n v="2"/>
    <s v="E76.9"/>
    <s v="Definitivo"/>
    <x v="1"/>
    <s v="Atenciones No Medicas"/>
    <x v="1"/>
    <s v="Hombre"/>
    <x v="7"/>
    <s v="de 35 a 39 años"/>
    <x v="138"/>
    <n v="1"/>
    <x v="0"/>
    <x v="0"/>
  </r>
  <r>
    <n v="693"/>
    <n v="201505"/>
    <n v="1234"/>
    <n v="1"/>
    <s v="N67576"/>
    <s v="1"/>
    <s v="DNI_0659"/>
    <s v="Hombre"/>
    <n v="33"/>
    <d v="2015-05-13T00:00:00"/>
    <s v="Odontologia"/>
    <n v="2"/>
    <s v="K07.4"/>
    <s v="Presuntivo"/>
    <x v="1"/>
    <s v="Atenciones No Medicas"/>
    <x v="1"/>
    <s v="Hombre"/>
    <x v="4"/>
    <s v="de 30 a 34 años"/>
    <x v="300"/>
    <n v="0"/>
    <x v="0"/>
    <x v="1"/>
  </r>
  <r>
    <n v="694"/>
    <n v="201505"/>
    <n v="1234"/>
    <n v="1"/>
    <s v="N682N8"/>
    <s v="1"/>
    <s v="DNI_1297"/>
    <s v="Mujer"/>
    <n v="7"/>
    <d v="2015-05-11T00:00:00"/>
    <s v="Cardiologia"/>
    <n v="1"/>
    <s v="H04.4"/>
    <s v="Definitivo"/>
    <x v="0"/>
    <s v="Atenciones Medicas"/>
    <x v="0"/>
    <s v="Mujer"/>
    <x v="12"/>
    <s v="de 5 a 9 años"/>
    <x v="378"/>
    <n v="1"/>
    <x v="0"/>
    <x v="1"/>
  </r>
  <r>
    <n v="695"/>
    <n v="201505"/>
    <n v="1234"/>
    <n v="1"/>
    <s v="N6849N"/>
    <s v="1"/>
    <s v="DNI_6893"/>
    <s v="Hombre"/>
    <n v="17"/>
    <d v="2015-05-11T00:00:00"/>
    <s v="Medicina General"/>
    <n v="1"/>
    <s v="Z12.1"/>
    <s v="Definitivo"/>
    <x v="0"/>
    <s v="Atenciones Medicas"/>
    <x v="1"/>
    <s v="Hombre"/>
    <x v="8"/>
    <s v="de 15 a 19 años"/>
    <x v="67"/>
    <n v="1"/>
    <x v="0"/>
    <x v="1"/>
  </r>
  <r>
    <n v="696"/>
    <n v="201505"/>
    <n v="1234"/>
    <n v="1"/>
    <s v="N6967A"/>
    <s v="1"/>
    <s v="DNI_0579"/>
    <s v="Mujer"/>
    <n v="69"/>
    <d v="2015-05-11T00:00:00"/>
    <s v="Medicina Interna"/>
    <n v="1"/>
    <s v="K57.0"/>
    <s v="Definitivo"/>
    <x v="0"/>
    <s v="Atenciones Medicas"/>
    <x v="0"/>
    <s v="Mujer"/>
    <x v="2"/>
    <s v="de 65 años a más"/>
    <x v="447"/>
    <n v="1"/>
    <x v="0"/>
    <x v="1"/>
  </r>
  <r>
    <n v="697"/>
    <n v="201505"/>
    <n v="1234"/>
    <n v="1"/>
    <s v="N69A92"/>
    <s v="1"/>
    <s v="DNI_1359"/>
    <s v="Hombre"/>
    <n v="69"/>
    <d v="2015-05-05T00:00:00"/>
    <s v="Cardiologia"/>
    <n v="1"/>
    <s v="K10.8"/>
    <s v="Definitivo"/>
    <x v="0"/>
    <s v="Atenciones Medicas"/>
    <x v="1"/>
    <s v="Hombre"/>
    <x v="2"/>
    <s v="de 65 años a más"/>
    <x v="448"/>
    <n v="1"/>
    <x v="0"/>
    <x v="1"/>
  </r>
  <r>
    <n v="698"/>
    <n v="201505"/>
    <n v="1234"/>
    <n v="1"/>
    <s v="N6A785"/>
    <s v="1"/>
    <s v="DNI_0791"/>
    <s v="Mujer"/>
    <n v="35"/>
    <d v="2015-05-14T00:00:00"/>
    <s v="Psicologia"/>
    <n v="2"/>
    <s v="E76.3"/>
    <s v="Repetido"/>
    <x v="1"/>
    <s v="Atenciones No Medicas"/>
    <x v="0"/>
    <s v="Mujer"/>
    <x v="7"/>
    <s v="de 35 a 39 años"/>
    <x v="268"/>
    <n v="0"/>
    <x v="0"/>
    <x v="1"/>
  </r>
  <r>
    <n v="699"/>
    <n v="201505"/>
    <n v="1234"/>
    <n v="1"/>
    <s v="N6AA65"/>
    <s v="1"/>
    <s v="DNI_1323"/>
    <s v="Mujer"/>
    <n v="47"/>
    <d v="2015-05-17T00:00:00"/>
    <s v="Cardiologia"/>
    <n v="1"/>
    <s v="I27.1"/>
    <s v="Presuntivo"/>
    <x v="0"/>
    <s v="Atenciones Medicas"/>
    <x v="0"/>
    <s v="Mujer"/>
    <x v="5"/>
    <s v="de 45 a 49 años"/>
    <x v="49"/>
    <n v="0"/>
    <x v="0"/>
    <x v="1"/>
  </r>
  <r>
    <n v="700"/>
    <n v="201505"/>
    <n v="1234"/>
    <n v="1"/>
    <s v="N71249"/>
    <s v="1"/>
    <s v="DNI_1396"/>
    <s v="Mujer"/>
    <n v="34"/>
    <d v="2015-05-11T00:00:00"/>
    <s v="Enfermeria"/>
    <n v="2"/>
    <s v="H06.3"/>
    <s v="Repetido"/>
    <x v="1"/>
    <s v="Atenciones No Medicas"/>
    <x v="0"/>
    <s v="Mujer"/>
    <x v="4"/>
    <s v="de 30 a 34 años"/>
    <x v="259"/>
    <n v="0"/>
    <x v="0"/>
    <x v="1"/>
  </r>
  <r>
    <n v="701"/>
    <n v="201505"/>
    <n v="1234"/>
    <n v="1"/>
    <s v="N716A"/>
    <s v="1"/>
    <s v="DNI_6953"/>
    <s v="Hombre"/>
    <n v="77"/>
    <d v="2015-05-07T00:00:00"/>
    <s v="Medicina General"/>
    <n v="1"/>
    <s v="Z10.1"/>
    <s v="Presuntivo"/>
    <x v="0"/>
    <s v="Atenciones Medicas"/>
    <x v="1"/>
    <s v="Hombre"/>
    <x v="2"/>
    <s v="de 65 años a más"/>
    <x v="92"/>
    <n v="0"/>
    <x v="0"/>
    <x v="1"/>
  </r>
  <r>
    <n v="702"/>
    <n v="201505"/>
    <n v="1234"/>
    <n v="1"/>
    <s v="N725AA"/>
    <s v="1"/>
    <s v="DNI_0533"/>
    <s v="Hombre"/>
    <n v="73"/>
    <d v="2015-05-05T00:00:00"/>
    <s v="Medicina Interna"/>
    <n v="1"/>
    <s v="K29.5"/>
    <s v="Definitivo"/>
    <x v="0"/>
    <s v="Atenciones Medicas"/>
    <x v="1"/>
    <s v="Hombre"/>
    <x v="2"/>
    <s v="de 65 años a más"/>
    <x v="112"/>
    <n v="1"/>
    <x v="0"/>
    <x v="0"/>
  </r>
  <r>
    <n v="703"/>
    <n v="201505"/>
    <n v="1234"/>
    <n v="1"/>
    <s v="N729N6"/>
    <s v="1"/>
    <s v="DNI_08800"/>
    <s v="Mujer"/>
    <n v="44"/>
    <d v="2015-05-07T00:00:00"/>
    <s v="Ginecologia"/>
    <n v="1"/>
    <s v="Z12.1"/>
    <s v="Presuntivo"/>
    <x v="0"/>
    <s v="Atenciones Medicas"/>
    <x v="0"/>
    <s v="Mujer"/>
    <x v="6"/>
    <s v="de 40 a 44 años"/>
    <x v="67"/>
    <n v="0"/>
    <x v="0"/>
    <x v="1"/>
  </r>
  <r>
    <n v="704"/>
    <n v="201505"/>
    <n v="1234"/>
    <n v="1"/>
    <s v="N72A99"/>
    <s v="1"/>
    <s v="DNI_1462"/>
    <s v="Mujer"/>
    <n v="33"/>
    <d v="2015-05-14T00:00:00"/>
    <s v="Ginecologia"/>
    <n v="1"/>
    <s v="K13.3"/>
    <s v="Presuntivo"/>
    <x v="0"/>
    <s v="Atenciones Medicas"/>
    <x v="0"/>
    <s v="Mujer"/>
    <x v="4"/>
    <s v="de 30 a 34 años"/>
    <x v="106"/>
    <n v="0"/>
    <x v="0"/>
    <x v="1"/>
  </r>
  <r>
    <n v="705"/>
    <n v="201505"/>
    <n v="1234"/>
    <n v="1"/>
    <s v="N7424A"/>
    <s v="1"/>
    <s v="DNI_1276"/>
    <s v="Mujer"/>
    <n v="9"/>
    <d v="2015-05-01T00:00:00"/>
    <s v="Cardiologia"/>
    <n v="1"/>
    <s v="I20.0"/>
    <s v="Definitivo"/>
    <x v="0"/>
    <s v="Atenciones Medicas"/>
    <x v="0"/>
    <s v="Mujer"/>
    <x v="12"/>
    <s v="de 5 a 9 años"/>
    <x v="449"/>
    <n v="1"/>
    <x v="0"/>
    <x v="1"/>
  </r>
  <r>
    <n v="706"/>
    <n v="201505"/>
    <n v="1234"/>
    <n v="1"/>
    <s v="N74528"/>
    <s v="1"/>
    <s v="DNI_0482"/>
    <s v="Mujer"/>
    <n v="57"/>
    <d v="2015-05-08T00:00:00"/>
    <s v="Medicina General"/>
    <n v="1"/>
    <s v="Z11.3"/>
    <s v="Repetido"/>
    <x v="0"/>
    <s v="Atenciones Medicas"/>
    <x v="0"/>
    <s v="Mujer"/>
    <x v="0"/>
    <s v="de 55 a 59 años"/>
    <x v="167"/>
    <n v="0"/>
    <x v="0"/>
    <x v="1"/>
  </r>
  <r>
    <n v="707"/>
    <n v="201505"/>
    <n v="1234"/>
    <n v="1"/>
    <s v="N74N4A"/>
    <s v="1"/>
    <s v="DNI_0733"/>
    <s v="Hombre"/>
    <n v="8"/>
    <d v="2015-05-07T00:00:00"/>
    <s v="Oftalmologia"/>
    <n v="1"/>
    <s v="H03.1"/>
    <s v="Definitivo"/>
    <x v="0"/>
    <s v="Atenciones Medicas"/>
    <x v="1"/>
    <s v="Hombre"/>
    <x v="12"/>
    <s v="de 5 a 9 años"/>
    <x v="263"/>
    <n v="1"/>
    <x v="0"/>
    <x v="1"/>
  </r>
  <r>
    <n v="708"/>
    <n v="201505"/>
    <n v="1234"/>
    <n v="1"/>
    <s v="N75N24"/>
    <s v="1"/>
    <s v="DNI_0467"/>
    <s v="Mujer"/>
    <n v="41"/>
    <d v="2015-05-11T00:00:00"/>
    <s v="Medicina General"/>
    <n v="1"/>
    <s v="I24.9"/>
    <s v="Repetido"/>
    <x v="0"/>
    <s v="Atenciones Medicas"/>
    <x v="0"/>
    <s v="Mujer"/>
    <x v="6"/>
    <s v="de 40 a 44 años"/>
    <x v="450"/>
    <n v="0"/>
    <x v="0"/>
    <x v="1"/>
  </r>
  <r>
    <n v="709"/>
    <n v="201505"/>
    <n v="1234"/>
    <n v="1"/>
    <s v="N76749"/>
    <s v="1"/>
    <s v="DNI_08916"/>
    <s v="Mujer"/>
    <n v="70"/>
    <d v="2015-05-09T00:00:00"/>
    <s v="Ginecologia"/>
    <n v="1"/>
    <s v="Q50.1"/>
    <s v="Definitivo"/>
    <x v="0"/>
    <s v="Atenciones Medicas"/>
    <x v="0"/>
    <s v="Mujer"/>
    <x v="2"/>
    <s v="de 65 años a más"/>
    <x v="210"/>
    <n v="1"/>
    <x v="0"/>
    <x v="1"/>
  </r>
  <r>
    <n v="710"/>
    <n v="201505"/>
    <n v="1234"/>
    <n v="1"/>
    <s v="N77211"/>
    <s v="1"/>
    <s v="DNI_0569"/>
    <s v="Hombre"/>
    <n v="71"/>
    <d v="2015-05-01T00:00:00"/>
    <s v="Medicina Interna"/>
    <n v="1"/>
    <s v="Z35.5"/>
    <s v="Repetido"/>
    <x v="0"/>
    <s v="Atenciones Medicas"/>
    <x v="1"/>
    <s v="Hombre"/>
    <x v="2"/>
    <s v="de 65 años a más"/>
    <x v="451"/>
    <n v="0"/>
    <x v="0"/>
    <x v="1"/>
  </r>
  <r>
    <n v="711"/>
    <n v="201505"/>
    <n v="1234"/>
    <n v="1"/>
    <s v="N775A7"/>
    <s v="1"/>
    <s v="DNI_08831"/>
    <s v="Mujer"/>
    <n v="41"/>
    <d v="2015-05-06T00:00:00"/>
    <s v="Ginecologia"/>
    <n v="1"/>
    <s v="O80.8"/>
    <s v="Definitivo"/>
    <x v="0"/>
    <s v="Atenciones Medicas"/>
    <x v="0"/>
    <s v="Mujer"/>
    <x v="6"/>
    <s v="de 40 a 44 años"/>
    <x v="452"/>
    <n v="1"/>
    <x v="0"/>
    <x v="0"/>
  </r>
  <r>
    <n v="712"/>
    <n v="201505"/>
    <n v="1234"/>
    <n v="1"/>
    <s v="N77A79"/>
    <s v="1"/>
    <s v="DNI_0101"/>
    <s v="Mujer"/>
    <n v="39"/>
    <d v="2015-05-10T00:00:00"/>
    <s v="Ginecologia"/>
    <n v="1"/>
    <s v="O99.1"/>
    <s v="Repetido"/>
    <x v="0"/>
    <s v="Atenciones Medicas"/>
    <x v="0"/>
    <s v="Mujer"/>
    <x v="7"/>
    <s v="de 35 a 39 años"/>
    <x v="363"/>
    <n v="0"/>
    <x v="1"/>
    <x v="1"/>
  </r>
  <r>
    <n v="713"/>
    <n v="201505"/>
    <n v="1234"/>
    <n v="1"/>
    <s v="N78879"/>
    <s v="1"/>
    <s v="DNI_0470"/>
    <s v="Hombre"/>
    <n v="49"/>
    <d v="2015-05-08T00:00:00"/>
    <s v="Medicina General"/>
    <n v="1"/>
    <s v="Z11.1"/>
    <s v="Repetido"/>
    <x v="0"/>
    <s v="Atenciones Medicas"/>
    <x v="1"/>
    <s v="Hombre"/>
    <x v="5"/>
    <s v="de 45 a 49 años"/>
    <x v="131"/>
    <n v="0"/>
    <x v="0"/>
    <x v="1"/>
  </r>
  <r>
    <n v="714"/>
    <n v="201505"/>
    <n v="1234"/>
    <n v="1"/>
    <s v="N7891"/>
    <s v="1"/>
    <s v="DNI_0447"/>
    <s v="Hombre"/>
    <n v="61"/>
    <d v="2015-05-08T00:00:00"/>
    <s v="Medicina General"/>
    <n v="1"/>
    <s v="Q51.1"/>
    <s v="Repetido"/>
    <x v="0"/>
    <s v="Atenciones Medicas"/>
    <x v="1"/>
    <s v="Hombre"/>
    <x v="3"/>
    <s v="de 60 a 64 años"/>
    <x v="157"/>
    <n v="0"/>
    <x v="0"/>
    <x v="1"/>
  </r>
  <r>
    <n v="715"/>
    <n v="201505"/>
    <n v="1234"/>
    <n v="1"/>
    <s v="N78A25"/>
    <s v="1"/>
    <s v="DNI_0564"/>
    <s v="Mujer"/>
    <n v="46"/>
    <d v="2015-05-10T00:00:00"/>
    <s v="Medicina Interna"/>
    <n v="1"/>
    <s v="B82.9"/>
    <s v="Repetido"/>
    <x v="0"/>
    <s v="Atenciones Medicas"/>
    <x v="0"/>
    <s v="Mujer"/>
    <x v="5"/>
    <s v="de 45 a 49 años"/>
    <x v="453"/>
    <n v="0"/>
    <x v="0"/>
    <x v="1"/>
  </r>
  <r>
    <n v="716"/>
    <n v="201505"/>
    <n v="1234"/>
    <n v="1"/>
    <s v="N79454"/>
    <s v="1"/>
    <s v="DNI_0437"/>
    <s v="Hombre"/>
    <n v="39"/>
    <d v="2015-05-11T00:00:00"/>
    <s v="Medicina General"/>
    <n v="1"/>
    <s v="F20.8"/>
    <s v="Definitivo"/>
    <x v="0"/>
    <s v="Atenciones Medicas"/>
    <x v="1"/>
    <s v="Hombre"/>
    <x v="7"/>
    <s v="de 35 a 39 años"/>
    <x v="454"/>
    <n v="1"/>
    <x v="0"/>
    <x v="0"/>
  </r>
  <r>
    <n v="717"/>
    <n v="201505"/>
    <n v="1234"/>
    <n v="1"/>
    <s v="N79682"/>
    <s v="1"/>
    <s v="DNI_1372"/>
    <s v="Mujer"/>
    <n v="68"/>
    <d v="2015-05-11T00:00:00"/>
    <s v="Enfermeria"/>
    <n v="2"/>
    <s v="H05.8"/>
    <s v="Repetido"/>
    <x v="1"/>
    <s v="Atenciones No Medicas"/>
    <x v="0"/>
    <s v="Mujer"/>
    <x v="2"/>
    <s v="de 65 años a más"/>
    <x v="441"/>
    <n v="0"/>
    <x v="0"/>
    <x v="1"/>
  </r>
  <r>
    <n v="718"/>
    <n v="201505"/>
    <n v="1234"/>
    <n v="1"/>
    <s v="N7A778"/>
    <s v="1"/>
    <s v="DNI_0798"/>
    <s v="Mujer"/>
    <n v="41"/>
    <d v="2015-05-14T00:00:00"/>
    <s v="Psicologia"/>
    <n v="2"/>
    <s v="E78.0"/>
    <s v="Repetido"/>
    <x v="1"/>
    <s v="Atenciones No Medicas"/>
    <x v="0"/>
    <s v="Mujer"/>
    <x v="6"/>
    <s v="de 40 a 44 años"/>
    <x v="42"/>
    <n v="0"/>
    <x v="0"/>
    <x v="1"/>
  </r>
  <r>
    <n v="719"/>
    <n v="201505"/>
    <n v="1234"/>
    <n v="1"/>
    <s v="N7N556"/>
    <s v="1"/>
    <s v="DNI_1307"/>
    <s v="Mujer"/>
    <n v="3"/>
    <d v="2015-05-05T00:00:00"/>
    <s v="Cardiologia"/>
    <n v="1"/>
    <s v="K05.0"/>
    <s v="Presuntivo"/>
    <x v="0"/>
    <s v="Atenciones Medicas"/>
    <x v="0"/>
    <s v="Mujer"/>
    <x v="13"/>
    <s v="de 1 a 4 años"/>
    <x v="161"/>
    <n v="0"/>
    <x v="0"/>
    <x v="1"/>
  </r>
  <r>
    <n v="720"/>
    <n v="201505"/>
    <n v="1234"/>
    <n v="1"/>
    <s v="N7NA8A"/>
    <s v="1"/>
    <s v="DNI_6941"/>
    <s v="Mujer"/>
    <n v="55"/>
    <d v="2015-05-08T00:00:00"/>
    <s v="Medicina General"/>
    <n v="1"/>
    <s v="Z11.9"/>
    <s v="Repetido"/>
    <x v="0"/>
    <s v="Atenciones Medicas"/>
    <x v="0"/>
    <s v="Mujer"/>
    <x v="0"/>
    <s v="de 55 a 59 años"/>
    <x v="47"/>
    <n v="0"/>
    <x v="0"/>
    <x v="1"/>
  </r>
  <r>
    <n v="721"/>
    <n v="201505"/>
    <n v="1234"/>
    <n v="1"/>
    <s v="N8171A"/>
    <s v="1"/>
    <s v="DNI_0718"/>
    <s v="Mujer"/>
    <n v="46"/>
    <d v="2015-05-11T00:00:00"/>
    <s v="Odontologia"/>
    <n v="2"/>
    <s v="K00.9"/>
    <s v="Definitivo"/>
    <x v="1"/>
    <s v="Atenciones No Medicas"/>
    <x v="0"/>
    <s v="Mujer"/>
    <x v="5"/>
    <s v="de 45 a 49 años"/>
    <x v="403"/>
    <n v="1"/>
    <x v="0"/>
    <x v="0"/>
  </r>
  <r>
    <n v="722"/>
    <n v="201505"/>
    <n v="1234"/>
    <n v="1"/>
    <s v="N84478"/>
    <s v="1"/>
    <s v="DNI_0402"/>
    <s v="Mujer"/>
    <n v="43"/>
    <d v="2015-05-10T00:00:00"/>
    <s v="Medicina General"/>
    <n v="1"/>
    <s v="Q50.6"/>
    <s v="Presuntivo"/>
    <x v="0"/>
    <s v="Atenciones Medicas"/>
    <x v="0"/>
    <s v="Mujer"/>
    <x v="6"/>
    <s v="de 40 a 44 años"/>
    <x v="386"/>
    <n v="0"/>
    <x v="0"/>
    <x v="1"/>
  </r>
  <r>
    <n v="723"/>
    <n v="201505"/>
    <n v="1234"/>
    <n v="1"/>
    <s v="N8496N"/>
    <s v="1"/>
    <s v="DNI_0678"/>
    <s v="Mujer"/>
    <n v="48"/>
    <d v="2015-05-11T00:00:00"/>
    <s v="Odontologia"/>
    <n v="2"/>
    <s v="K02.3"/>
    <s v="Presuntivo"/>
    <x v="1"/>
    <s v="Atenciones No Medicas"/>
    <x v="0"/>
    <s v="Mujer"/>
    <x v="5"/>
    <s v="de 45 a 49 años"/>
    <x v="440"/>
    <n v="0"/>
    <x v="0"/>
    <x v="1"/>
  </r>
  <r>
    <n v="724"/>
    <n v="201505"/>
    <n v="1234"/>
    <n v="1"/>
    <s v="N869N4"/>
    <s v="1"/>
    <s v="DNI_0538"/>
    <s v="Hombre"/>
    <n v="75"/>
    <d v="2015-05-01T00:00:00"/>
    <s v="Medicina Interna"/>
    <n v="1"/>
    <s v="Z87.5"/>
    <s v="Definitivo"/>
    <x v="0"/>
    <s v="Atenciones Medicas"/>
    <x v="1"/>
    <s v="Hombre"/>
    <x v="2"/>
    <s v="de 65 años a más"/>
    <x v="455"/>
    <n v="1"/>
    <x v="0"/>
    <x v="0"/>
  </r>
  <r>
    <n v="725"/>
    <n v="201505"/>
    <n v="1234"/>
    <n v="1"/>
    <s v="N87198"/>
    <s v="1"/>
    <s v="DNI_08836"/>
    <s v="Mujer"/>
    <n v="37"/>
    <d v="2015-05-06T00:00:00"/>
    <s v="Ginecologia"/>
    <n v="1"/>
    <s v="O82.9"/>
    <s v="Definitivo"/>
    <x v="0"/>
    <s v="Atenciones Medicas"/>
    <x v="0"/>
    <s v="Mujer"/>
    <x v="7"/>
    <s v="de 35 a 39 años"/>
    <x v="456"/>
    <n v="1"/>
    <x v="0"/>
    <x v="0"/>
  </r>
  <r>
    <n v="726"/>
    <n v="201505"/>
    <n v="1234"/>
    <n v="1"/>
    <s v="N8841A"/>
    <s v="1"/>
    <s v="DNI_0519"/>
    <s v="Hombre"/>
    <n v="54"/>
    <d v="2015-05-10T00:00:00"/>
    <s v="Medicina General"/>
    <n v="1"/>
    <s v="Q52.1"/>
    <s v="Presuntivo"/>
    <x v="0"/>
    <s v="Atenciones Medicas"/>
    <x v="1"/>
    <s v="Hombre"/>
    <x v="1"/>
    <s v="de 50 a 54 años"/>
    <x v="442"/>
    <n v="0"/>
    <x v="0"/>
    <x v="1"/>
  </r>
  <r>
    <n v="727"/>
    <n v="201505"/>
    <n v="1234"/>
    <n v="1"/>
    <s v="N884AN"/>
    <s v="1"/>
    <s v="DNI_00002"/>
    <s v="Mujer"/>
    <n v="50"/>
    <d v="2015-05-16T00:00:00"/>
    <s v="Ginecologia"/>
    <n v="1"/>
    <s v="Z10.2"/>
    <s v="Repetido"/>
    <x v="0"/>
    <s v="Atenciones Medicas"/>
    <x v="0"/>
    <s v="Mujer"/>
    <x v="1"/>
    <s v="de 50 a 54 años"/>
    <x v="427"/>
    <n v="0"/>
    <x v="1"/>
    <x v="1"/>
  </r>
  <r>
    <n v="728"/>
    <n v="201505"/>
    <n v="1234"/>
    <n v="1"/>
    <s v="N8858N"/>
    <s v="1"/>
    <s v="DNI_6928"/>
    <s v="Mujer"/>
    <n v="44"/>
    <d v="2015-05-08T00:00:00"/>
    <s v="Medicina General"/>
    <n v="1"/>
    <s v="Q50.3"/>
    <s v="Repetido"/>
    <x v="0"/>
    <s v="Atenciones Medicas"/>
    <x v="0"/>
    <s v="Mujer"/>
    <x v="6"/>
    <s v="de 40 a 44 años"/>
    <x v="23"/>
    <n v="0"/>
    <x v="0"/>
    <x v="1"/>
  </r>
  <r>
    <n v="729"/>
    <n v="201505"/>
    <n v="1234"/>
    <n v="1"/>
    <s v="N89745"/>
    <s v="1"/>
    <s v="DNI_0009"/>
    <s v="Mujer"/>
    <n v="64"/>
    <d v="2015-05-08T00:00:00"/>
    <s v="Ginecologia"/>
    <n v="1"/>
    <s v="H04.3"/>
    <s v="Definitivo"/>
    <x v="0"/>
    <s v="Atenciones Medicas"/>
    <x v="0"/>
    <s v="Mujer"/>
    <x v="3"/>
    <s v="de 60 a 64 años"/>
    <x v="457"/>
    <n v="1"/>
    <x v="1"/>
    <x v="0"/>
  </r>
  <r>
    <n v="730"/>
    <n v="201505"/>
    <n v="1234"/>
    <n v="1"/>
    <s v="N89997"/>
    <s v="1"/>
    <s v="DNI_0487"/>
    <s v="Hombre"/>
    <n v="48"/>
    <d v="2015-05-11T00:00:00"/>
    <s v="Medicina General"/>
    <n v="1"/>
    <s v="I23.8"/>
    <s v="Repetido"/>
    <x v="0"/>
    <s v="Atenciones Medicas"/>
    <x v="1"/>
    <s v="Hombre"/>
    <x v="5"/>
    <s v="de 45 a 49 años"/>
    <x v="458"/>
    <n v="0"/>
    <x v="0"/>
    <x v="1"/>
  </r>
  <r>
    <n v="731"/>
    <n v="201505"/>
    <n v="1234"/>
    <n v="1"/>
    <s v="N8A466"/>
    <s v="1"/>
    <s v="DNI_1308"/>
    <s v="Hombre"/>
    <n v="3"/>
    <d v="2015-05-17T00:00:00"/>
    <s v="Cardiologia"/>
    <n v="1"/>
    <s v="I26.9"/>
    <s v="Definitivo"/>
    <x v="0"/>
    <s v="Atenciones Medicas"/>
    <x v="1"/>
    <s v="Hombre"/>
    <x v="13"/>
    <s v="de 1 a 4 años"/>
    <x v="388"/>
    <n v="1"/>
    <x v="0"/>
    <x v="0"/>
  </r>
  <r>
    <n v="732"/>
    <n v="201505"/>
    <n v="1234"/>
    <n v="1"/>
    <s v="N8N76"/>
    <s v="1"/>
    <s v="DNI_0499"/>
    <s v="Mujer"/>
    <n v="86"/>
    <d v="2015-05-01T00:00:00"/>
    <s v="Medicina General"/>
    <n v="1"/>
    <s v="R87.9"/>
    <s v="Repetido"/>
    <x v="0"/>
    <s v="Atenciones Medicas"/>
    <x v="0"/>
    <s v="Mujer"/>
    <x v="2"/>
    <s v="de 65 años a más"/>
    <x v="459"/>
    <n v="0"/>
    <x v="0"/>
    <x v="1"/>
  </r>
  <r>
    <n v="733"/>
    <n v="201505"/>
    <n v="1234"/>
    <n v="1"/>
    <s v="N8NN47"/>
    <s v="1"/>
    <s v="DNI_08830"/>
    <s v="Mujer"/>
    <n v="41"/>
    <d v="2015-05-14T00:00:00"/>
    <s v="Ginecologia"/>
    <n v="1"/>
    <s v="K12.1"/>
    <s v="Repetido"/>
    <x v="0"/>
    <s v="Atenciones Medicas"/>
    <x v="0"/>
    <s v="Mujer"/>
    <x v="6"/>
    <s v="de 40 a 44 años"/>
    <x v="248"/>
    <n v="0"/>
    <x v="0"/>
    <x v="1"/>
  </r>
  <r>
    <n v="734"/>
    <n v="201505"/>
    <n v="1234"/>
    <n v="1"/>
    <s v="N91471"/>
    <s v="1"/>
    <s v="DNI_0448"/>
    <s v="Hombre"/>
    <n v="58"/>
    <d v="2015-05-01T00:00:00"/>
    <s v="Medicina General"/>
    <n v="1"/>
    <s v="Z34.0"/>
    <s v="Presuntivo"/>
    <x v="0"/>
    <s v="Atenciones Medicas"/>
    <x v="1"/>
    <s v="Hombre"/>
    <x v="0"/>
    <s v="de 55 a 59 años"/>
    <x v="460"/>
    <n v="0"/>
    <x v="0"/>
    <x v="1"/>
  </r>
  <r>
    <n v="735"/>
    <n v="201505"/>
    <n v="1234"/>
    <n v="1"/>
    <s v="N91525"/>
    <s v="1"/>
    <s v="DNI_1380"/>
    <s v="Mujer"/>
    <n v="65"/>
    <d v="2015-05-05T00:00:00"/>
    <s v="Enfermeria"/>
    <n v="2"/>
    <s v="K13.0"/>
    <s v="Repetido"/>
    <x v="1"/>
    <s v="Atenciones No Medicas"/>
    <x v="0"/>
    <s v="Mujer"/>
    <x v="2"/>
    <s v="de 65 años a más"/>
    <x v="5"/>
    <n v="0"/>
    <x v="0"/>
    <x v="1"/>
  </r>
  <r>
    <n v="736"/>
    <n v="201505"/>
    <n v="1234"/>
    <n v="1"/>
    <s v="N94777"/>
    <s v="1"/>
    <s v="DNI_08818"/>
    <s v="Mujer"/>
    <n v="31"/>
    <d v="2015-05-14T00:00:00"/>
    <s v="Ginecologia"/>
    <n v="1"/>
    <s v="K11.7"/>
    <s v="Definitivo"/>
    <x v="0"/>
    <s v="Atenciones Medicas"/>
    <x v="0"/>
    <s v="Mujer"/>
    <x v="4"/>
    <s v="de 30 a 34 años"/>
    <x v="461"/>
    <n v="1"/>
    <x v="0"/>
    <x v="1"/>
  </r>
  <r>
    <n v="737"/>
    <n v="201505"/>
    <n v="1234"/>
    <n v="1"/>
    <s v="N952N1"/>
    <s v="1"/>
    <s v="DNI_6905"/>
    <s v="Hombre"/>
    <n v="32"/>
    <d v="2015-05-07T00:00:00"/>
    <s v="Medicina General"/>
    <n v="1"/>
    <s v="Z11.5"/>
    <s v="Repetido"/>
    <x v="0"/>
    <s v="Atenciones Medicas"/>
    <x v="1"/>
    <s v="Hombre"/>
    <x v="4"/>
    <s v="de 30 a 34 años"/>
    <x v="231"/>
    <n v="0"/>
    <x v="0"/>
    <x v="1"/>
  </r>
  <r>
    <n v="738"/>
    <n v="201505"/>
    <n v="1234"/>
    <n v="1"/>
    <s v="N96171"/>
    <s v="1"/>
    <s v="DNI_1387"/>
    <s v="Mujer"/>
    <n v="68"/>
    <d v="2015-05-05T00:00:00"/>
    <s v="Enfermeria"/>
    <n v="2"/>
    <s v="K11.8"/>
    <s v="Repetido"/>
    <x v="1"/>
    <s v="Atenciones No Medicas"/>
    <x v="0"/>
    <s v="Mujer"/>
    <x v="2"/>
    <s v="de 65 años a más"/>
    <x v="412"/>
    <n v="0"/>
    <x v="0"/>
    <x v="1"/>
  </r>
  <r>
    <n v="739"/>
    <n v="201505"/>
    <n v="1234"/>
    <n v="1"/>
    <s v="N9619N"/>
    <s v="1"/>
    <s v="DNI_00002"/>
    <s v="Mujer"/>
    <n v="50"/>
    <d v="2015-05-29T00:00:00"/>
    <s v="Ginecologia"/>
    <n v="1"/>
    <s v="I25.4"/>
    <s v="Definitivo"/>
    <x v="0"/>
    <s v="Atenciones Medicas"/>
    <x v="0"/>
    <s v="Mujer"/>
    <x v="1"/>
    <s v="de 50 a 54 años"/>
    <x v="346"/>
    <n v="1"/>
    <x v="1"/>
    <x v="0"/>
  </r>
  <r>
    <n v="740"/>
    <n v="201505"/>
    <n v="1234"/>
    <n v="1"/>
    <s v="N965N7"/>
    <s v="1"/>
    <s v="DNI_0548"/>
    <s v="Mujer"/>
    <n v="67"/>
    <d v="2015-05-01T00:00:00"/>
    <s v="Medicina Interna"/>
    <n v="1"/>
    <s v="Z34.9"/>
    <s v="Definitivo"/>
    <x v="0"/>
    <s v="Atenciones Medicas"/>
    <x v="0"/>
    <s v="Mujer"/>
    <x v="2"/>
    <s v="de 65 años a más"/>
    <x v="462"/>
    <n v="1"/>
    <x v="0"/>
    <x v="0"/>
  </r>
  <r>
    <n v="741"/>
    <n v="201505"/>
    <n v="1234"/>
    <n v="1"/>
    <s v="N967N7"/>
    <s v="1"/>
    <s v="DNI_0456"/>
    <s v="Mujer"/>
    <n v="42"/>
    <d v="2015-05-11T00:00:00"/>
    <s v="Medicina General"/>
    <n v="1"/>
    <s v="I23.1"/>
    <s v="Presuntivo"/>
    <x v="0"/>
    <s v="Atenciones Medicas"/>
    <x v="0"/>
    <s v="Mujer"/>
    <x v="6"/>
    <s v="de 40 a 44 años"/>
    <x v="463"/>
    <n v="0"/>
    <x v="0"/>
    <x v="1"/>
  </r>
  <r>
    <n v="742"/>
    <n v="201505"/>
    <n v="1234"/>
    <n v="1"/>
    <s v="N97148"/>
    <s v="1"/>
    <s v="DNI_0737"/>
    <s v="Hombre"/>
    <n v="9"/>
    <d v="2015-05-10T00:00:00"/>
    <s v="Oftalmologia"/>
    <n v="1"/>
    <s v="H02.3"/>
    <s v="Definitivo"/>
    <x v="0"/>
    <s v="Atenciones Medicas"/>
    <x v="1"/>
    <s v="Hombre"/>
    <x v="12"/>
    <s v="de 5 a 9 años"/>
    <x v="305"/>
    <n v="1"/>
    <x v="0"/>
    <x v="0"/>
  </r>
  <r>
    <n v="743"/>
    <n v="201505"/>
    <n v="1234"/>
    <n v="1"/>
    <s v="N98224"/>
    <s v="1"/>
    <s v="DNI_0547"/>
    <s v="Mujer"/>
    <n v="57"/>
    <d v="2015-05-11T00:00:00"/>
    <s v="Medicina Interna"/>
    <n v="1"/>
    <s v="K29.5"/>
    <s v="Repetido"/>
    <x v="0"/>
    <s v="Atenciones Medicas"/>
    <x v="0"/>
    <s v="Mujer"/>
    <x v="0"/>
    <s v="de 55 a 59 años"/>
    <x v="112"/>
    <n v="0"/>
    <x v="0"/>
    <x v="1"/>
  </r>
  <r>
    <n v="744"/>
    <n v="201505"/>
    <n v="1234"/>
    <n v="1"/>
    <s v="N98482"/>
    <s v="1"/>
    <s v="DNI_08928"/>
    <s v="Mujer"/>
    <n v="46"/>
    <d v="2015-05-06T00:00:00"/>
    <s v="Ginecologia"/>
    <n v="1"/>
    <s v="O81.5"/>
    <s v="Definitivo"/>
    <x v="0"/>
    <s v="Atenciones Medicas"/>
    <x v="0"/>
    <s v="Mujer"/>
    <x v="5"/>
    <s v="de 45 a 49 años"/>
    <x v="464"/>
    <n v="1"/>
    <x v="0"/>
    <x v="0"/>
  </r>
  <r>
    <n v="745"/>
    <n v="201505"/>
    <n v="1234"/>
    <n v="1"/>
    <s v="N98666"/>
    <s v="1"/>
    <s v="DNI_9917"/>
    <s v="Mujer"/>
    <n v="33"/>
    <d v="2015-05-14T00:00:00"/>
    <s v="Ginecologia"/>
    <n v="1"/>
    <s v="K11.5"/>
    <s v="Repetido"/>
    <x v="0"/>
    <s v="Atenciones Medicas"/>
    <x v="0"/>
    <s v="Mujer"/>
    <x v="4"/>
    <s v="de 30 a 34 años"/>
    <x v="115"/>
    <n v="0"/>
    <x v="1"/>
    <x v="1"/>
  </r>
  <r>
    <n v="746"/>
    <n v="201505"/>
    <n v="1234"/>
    <n v="1"/>
    <s v="N99989"/>
    <s v="1"/>
    <s v="DNI_0594"/>
    <s v="Mujer"/>
    <n v="52"/>
    <d v="2015-05-01T00:00:00"/>
    <s v="Medicina Interna"/>
    <n v="1"/>
    <s v="Z36.9"/>
    <s v="Presuntivo"/>
    <x v="0"/>
    <s v="Atenciones Medicas"/>
    <x v="0"/>
    <s v="Mujer"/>
    <x v="1"/>
    <s v="de 50 a 54 años"/>
    <x v="465"/>
    <n v="0"/>
    <x v="0"/>
    <x v="1"/>
  </r>
  <r>
    <n v="747"/>
    <n v="201505"/>
    <n v="1234"/>
    <n v="1"/>
    <s v="N99NN6"/>
    <s v="1"/>
    <s v="DNI_1354"/>
    <s v="Mujer"/>
    <n v="52"/>
    <d v="2015-05-01T00:00:00"/>
    <s v="Cardiologia"/>
    <n v="1"/>
    <s v="I20.8"/>
    <s v="Definitivo"/>
    <x v="0"/>
    <s v="Atenciones Medicas"/>
    <x v="0"/>
    <s v="Mujer"/>
    <x v="1"/>
    <s v="de 50 a 54 años"/>
    <x v="466"/>
    <n v="1"/>
    <x v="0"/>
    <x v="0"/>
  </r>
  <r>
    <n v="748"/>
    <n v="201505"/>
    <n v="1234"/>
    <n v="1"/>
    <s v="N9A871"/>
    <s v="1"/>
    <s v="DNI_0526"/>
    <s v="Mujer"/>
    <n v="35"/>
    <d v="2015-05-10T00:00:00"/>
    <s v="Medicina Interna"/>
    <n v="1"/>
    <s v="K73.2"/>
    <s v="Repetido"/>
    <x v="0"/>
    <s v="Atenciones Medicas"/>
    <x v="0"/>
    <s v="Mujer"/>
    <x v="7"/>
    <s v="de 35 a 39 años"/>
    <x v="467"/>
    <n v="0"/>
    <x v="0"/>
    <x v="1"/>
  </r>
  <r>
    <n v="749"/>
    <n v="201505"/>
    <n v="1234"/>
    <n v="1"/>
    <s v="N9N114"/>
    <s v="1"/>
    <s v="DNI_0509"/>
    <s v="Mujer"/>
    <n v="70"/>
    <d v="2015-05-08T00:00:00"/>
    <s v="Medicina General"/>
    <n v="1"/>
    <s v="O99.7"/>
    <s v="Definitivo"/>
    <x v="0"/>
    <s v="Atenciones Medicas"/>
    <x v="0"/>
    <s v="Mujer"/>
    <x v="2"/>
    <s v="de 65 años a más"/>
    <x v="141"/>
    <n v="1"/>
    <x v="0"/>
    <x v="0"/>
  </r>
  <r>
    <n v="750"/>
    <n v="201505"/>
    <n v="1234"/>
    <n v="1"/>
    <s v="N9N251"/>
    <s v="1"/>
    <s v="DNI_0008"/>
    <s v="Mujer"/>
    <n v="31"/>
    <d v="2015-05-08T00:00:00"/>
    <s v="Ginecologia"/>
    <n v="1"/>
    <s v="H04.5"/>
    <s v="Repetido"/>
    <x v="0"/>
    <s v="Atenciones Medicas"/>
    <x v="0"/>
    <s v="Mujer"/>
    <x v="4"/>
    <s v="de 30 a 34 años"/>
    <x v="397"/>
    <n v="0"/>
    <x v="1"/>
    <x v="1"/>
  </r>
  <r>
    <n v="751"/>
    <n v="201505"/>
    <n v="1234"/>
    <n v="1"/>
    <s v="N9N861"/>
    <s v="1"/>
    <s v="DNI_1312"/>
    <s v="Mujer"/>
    <n v="9"/>
    <d v="2015-05-01T00:00:00"/>
    <s v="Cardiologia"/>
    <n v="1"/>
    <s v="I11.9"/>
    <s v="Repetido"/>
    <x v="0"/>
    <s v="Atenciones Medicas"/>
    <x v="0"/>
    <s v="Mujer"/>
    <x v="12"/>
    <s v="de 5 a 9 años"/>
    <x v="468"/>
    <n v="0"/>
    <x v="0"/>
    <x v="1"/>
  </r>
  <r>
    <n v="752"/>
    <n v="201505"/>
    <n v="1234"/>
    <n v="1"/>
    <s v="NA1N7A"/>
    <s v="1"/>
    <s v="DNI_0714"/>
    <s v="Mujer"/>
    <n v="64"/>
    <d v="2015-05-13T00:00:00"/>
    <s v="Odontologia"/>
    <n v="2"/>
    <s v="K04.8"/>
    <s v="Definitivo"/>
    <x v="1"/>
    <s v="Atenciones No Medicas"/>
    <x v="0"/>
    <s v="Mujer"/>
    <x v="3"/>
    <s v="de 60 a 64 años"/>
    <x v="66"/>
    <n v="1"/>
    <x v="0"/>
    <x v="1"/>
  </r>
  <r>
    <n v="753"/>
    <n v="201505"/>
    <n v="1234"/>
    <n v="1"/>
    <s v="NA2661"/>
    <s v="1"/>
    <s v="DNI_0008"/>
    <s v="Mujer"/>
    <n v="31"/>
    <d v="2015-05-10T00:00:00"/>
    <s v="Ginecologia"/>
    <n v="1"/>
    <s v="O92.3"/>
    <s v="Repetido"/>
    <x v="0"/>
    <s v="Atenciones Medicas"/>
    <x v="0"/>
    <s v="Mujer"/>
    <x v="4"/>
    <s v="de 30 a 34 años"/>
    <x v="293"/>
    <n v="0"/>
    <x v="1"/>
    <x v="1"/>
  </r>
  <r>
    <n v="754"/>
    <n v="201505"/>
    <n v="1234"/>
    <n v="1"/>
    <s v="NA2941"/>
    <s v="1"/>
    <s v="DNI_1401"/>
    <s v="Mujer"/>
    <n v="40"/>
    <d v="2015-05-05T00:00:00"/>
    <s v="Enfermeria"/>
    <n v="2"/>
    <s v="K11.7"/>
    <s v="Repetido"/>
    <x v="1"/>
    <s v="Atenciones No Medicas"/>
    <x v="0"/>
    <s v="Mujer"/>
    <x v="6"/>
    <s v="de 40 a 44 años"/>
    <x v="461"/>
    <n v="0"/>
    <x v="0"/>
    <x v="1"/>
  </r>
  <r>
    <n v="755"/>
    <n v="201505"/>
    <n v="1234"/>
    <n v="1"/>
    <s v="NA4129"/>
    <s v="1"/>
    <s v="DNI_1463"/>
    <s v="Mujer"/>
    <n v="37"/>
    <d v="2015-05-08T00:00:00"/>
    <s v="Ginecologia"/>
    <n v="1"/>
    <s v="H05.1"/>
    <s v="Definitivo"/>
    <x v="0"/>
    <s v="Atenciones Medicas"/>
    <x v="0"/>
    <s v="Mujer"/>
    <x v="7"/>
    <s v="de 35 a 39 años"/>
    <x v="416"/>
    <n v="1"/>
    <x v="0"/>
    <x v="0"/>
  </r>
  <r>
    <n v="756"/>
    <n v="201505"/>
    <n v="1234"/>
    <n v="1"/>
    <s v="NA4559"/>
    <s v="1"/>
    <s v="DNI_0581"/>
    <s v="Hombre"/>
    <n v="37"/>
    <d v="2015-05-10T00:00:00"/>
    <s v="Medicina Interna"/>
    <n v="1"/>
    <s v="K21.0"/>
    <s v="Presuntivo"/>
    <x v="0"/>
    <s v="Atenciones Medicas"/>
    <x v="1"/>
    <s v="Hombre"/>
    <x v="7"/>
    <s v="de 35 a 39 años"/>
    <x v="146"/>
    <n v="0"/>
    <x v="0"/>
    <x v="1"/>
  </r>
  <r>
    <n v="757"/>
    <n v="201505"/>
    <n v="1234"/>
    <n v="1"/>
    <s v="NA518N"/>
    <s v="1"/>
    <s v="DNI_1281"/>
    <s v="Mujer"/>
    <n v="70"/>
    <d v="2015-05-17T00:00:00"/>
    <s v="Cardiologia"/>
    <n v="1"/>
    <s v="I27.8"/>
    <s v="Repetido"/>
    <x v="0"/>
    <s v="Atenciones Medicas"/>
    <x v="0"/>
    <s v="Mujer"/>
    <x v="2"/>
    <s v="de 65 años a más"/>
    <x v="415"/>
    <n v="0"/>
    <x v="0"/>
    <x v="1"/>
  </r>
  <r>
    <n v="758"/>
    <n v="201505"/>
    <n v="1234"/>
    <n v="1"/>
    <s v="NA717A"/>
    <s v="1"/>
    <s v="DNI_1409"/>
    <s v="Mujer"/>
    <n v="66"/>
    <d v="2015-05-14T00:00:00"/>
    <s v="Enfermeria"/>
    <n v="2"/>
    <s v="E78.6"/>
    <s v="Repetido"/>
    <x v="1"/>
    <s v="Atenciones No Medicas"/>
    <x v="0"/>
    <s v="Mujer"/>
    <x v="2"/>
    <s v="de 65 años a más"/>
    <x v="311"/>
    <n v="0"/>
    <x v="0"/>
    <x v="1"/>
  </r>
  <r>
    <n v="759"/>
    <n v="201505"/>
    <n v="1234"/>
    <n v="1"/>
    <s v="NA7969"/>
    <s v="1"/>
    <s v="DNI_0562"/>
    <s v="Mujer"/>
    <n v="35"/>
    <d v="2015-05-10T00:00:00"/>
    <s v="Medicina Interna"/>
    <n v="1"/>
    <s v="K29.3"/>
    <s v="Definitivo"/>
    <x v="0"/>
    <s v="Atenciones Medicas"/>
    <x v="0"/>
    <s v="Mujer"/>
    <x v="7"/>
    <s v="de 35 a 39 años"/>
    <x v="16"/>
    <n v="1"/>
    <x v="0"/>
    <x v="0"/>
  </r>
  <r>
    <n v="760"/>
    <n v="201505"/>
    <n v="1234"/>
    <n v="1"/>
    <s v="NA84A2"/>
    <s v="1"/>
    <s v="DNI_1278"/>
    <s v="Hombre"/>
    <n v="46"/>
    <d v="2015-05-17T00:00:00"/>
    <s v="Cardiologia"/>
    <n v="1"/>
    <s v="I25.8"/>
    <s v="Presuntivo"/>
    <x v="0"/>
    <s v="Atenciones Medicas"/>
    <x v="1"/>
    <s v="Hombre"/>
    <x v="5"/>
    <s v="de 45 a 49 años"/>
    <x v="275"/>
    <n v="0"/>
    <x v="0"/>
    <x v="1"/>
  </r>
  <r>
    <n v="761"/>
    <n v="201505"/>
    <n v="1234"/>
    <n v="1"/>
    <s v="NA9259"/>
    <s v="1"/>
    <s v="DNI_6936"/>
    <s v="Hombre"/>
    <n v="61"/>
    <d v="2015-05-08T00:00:00"/>
    <s v="Medicina General"/>
    <n v="1"/>
    <s v="H06.1"/>
    <s v="Presuntivo"/>
    <x v="0"/>
    <s v="Atenciones Medicas"/>
    <x v="1"/>
    <s v="Hombre"/>
    <x v="3"/>
    <s v="de 60 a 64 años"/>
    <x v="12"/>
    <n v="0"/>
    <x v="0"/>
    <x v="1"/>
  </r>
  <r>
    <n v="762"/>
    <n v="201505"/>
    <n v="1234"/>
    <n v="1"/>
    <s v="NA9N44"/>
    <s v="1"/>
    <s v="DNI_0541"/>
    <s v="Mujer"/>
    <n v="69"/>
    <d v="2015-05-01T00:00:00"/>
    <s v="Medicina Interna"/>
    <n v="1"/>
    <s v="K29.5"/>
    <s v="Repetido"/>
    <x v="0"/>
    <s v="Atenciones Medicas"/>
    <x v="0"/>
    <s v="Mujer"/>
    <x v="2"/>
    <s v="de 65 años a más"/>
    <x v="112"/>
    <n v="0"/>
    <x v="0"/>
    <x v="1"/>
  </r>
  <r>
    <n v="763"/>
    <n v="201505"/>
    <n v="1234"/>
    <n v="1"/>
    <s v="NAN77A"/>
    <s v="1"/>
    <s v="DNI_0398"/>
    <s v="Hombre"/>
    <n v="69"/>
    <d v="2015-05-05T00:00:00"/>
    <s v="Medicina General"/>
    <n v="1"/>
    <s v="F32.1"/>
    <s v="Repetido"/>
    <x v="0"/>
    <s v="Atenciones Medicas"/>
    <x v="1"/>
    <s v="Hombre"/>
    <x v="2"/>
    <s v="de 65 años a más"/>
    <x v="53"/>
    <n v="0"/>
    <x v="0"/>
    <x v="1"/>
  </r>
  <r>
    <n v="764"/>
    <n v="201505"/>
    <n v="1234"/>
    <n v="1"/>
    <s v="NN1N8A"/>
    <s v="1"/>
    <s v="DNI_6901"/>
    <s v="Mujer"/>
    <n v="59"/>
    <d v="2015-05-01T00:00:00"/>
    <s v="Medicina General"/>
    <n v="1"/>
    <s v="R87.2"/>
    <s v="Definitivo"/>
    <x v="0"/>
    <s v="Atenciones Medicas"/>
    <x v="0"/>
    <s v="Mujer"/>
    <x v="0"/>
    <s v="de 55 a 59 años"/>
    <x v="469"/>
    <n v="1"/>
    <x v="0"/>
    <x v="1"/>
  </r>
  <r>
    <n v="765"/>
    <n v="201505"/>
    <n v="1234"/>
    <n v="1"/>
    <s v="NN224N"/>
    <s v="1"/>
    <s v="DNI_0672"/>
    <s v="Mujer"/>
    <n v="71"/>
    <d v="2015-05-01T00:00:00"/>
    <s v="Odontologia"/>
    <n v="2"/>
    <s v="K00.6"/>
    <s v="Repetido"/>
    <x v="1"/>
    <s v="Atenciones No Medicas"/>
    <x v="0"/>
    <s v="Mujer"/>
    <x v="2"/>
    <s v="de 65 años a más"/>
    <x v="423"/>
    <n v="0"/>
    <x v="0"/>
    <x v="1"/>
  </r>
  <r>
    <n v="766"/>
    <n v="201505"/>
    <n v="1234"/>
    <n v="1"/>
    <s v="NN2846"/>
    <s v="1"/>
    <s v="DNI_0530"/>
    <s v="Hombre"/>
    <n v="57"/>
    <d v="2015-05-10T00:00:00"/>
    <s v="Medicina Interna"/>
    <n v="1"/>
    <s v="B18.2"/>
    <s v="Repetido"/>
    <x v="0"/>
    <s v="Atenciones Medicas"/>
    <x v="1"/>
    <s v="Hombre"/>
    <x v="0"/>
    <s v="de 55 a 59 años"/>
    <x v="123"/>
    <n v="0"/>
    <x v="0"/>
    <x v="1"/>
  </r>
  <r>
    <n v="767"/>
    <n v="201505"/>
    <n v="1234"/>
    <n v="1"/>
    <s v="NN5261"/>
    <s v="1"/>
    <s v="DNI_0617"/>
    <s v="Hombre"/>
    <n v="73"/>
    <d v="2015-05-01T00:00:00"/>
    <s v="Medicina Interna"/>
    <n v="1"/>
    <s v="K22.9"/>
    <s v="Repetido"/>
    <x v="0"/>
    <s v="Atenciones Medicas"/>
    <x v="1"/>
    <s v="Hombre"/>
    <x v="2"/>
    <s v="de 65 años a más"/>
    <x v="75"/>
    <n v="0"/>
    <x v="0"/>
    <x v="1"/>
  </r>
  <r>
    <n v="768"/>
    <n v="201505"/>
    <n v="1234"/>
    <n v="1"/>
    <s v="NN5AA5"/>
    <s v="1"/>
    <s v="DNI_1393"/>
    <s v="Hombre"/>
    <n v="44"/>
    <d v="2015-05-05T00:00:00"/>
    <s v="Enfermeria"/>
    <n v="2"/>
    <s v="K11.4"/>
    <s v="Repetido"/>
    <x v="1"/>
    <s v="Atenciones No Medicas"/>
    <x v="1"/>
    <s v="Hombre"/>
    <x v="6"/>
    <s v="de 40 a 44 años"/>
    <x v="301"/>
    <n v="0"/>
    <x v="0"/>
    <x v="1"/>
  </r>
  <r>
    <n v="769"/>
    <n v="201505"/>
    <n v="1234"/>
    <n v="1"/>
    <s v="NN618A"/>
    <s v="1"/>
    <s v="DNI_1277"/>
    <s v="Mujer"/>
    <n v="15"/>
    <d v="2015-05-05T00:00:00"/>
    <s v="Cardiologia"/>
    <n v="1"/>
    <s v="K08.3"/>
    <s v="Definitivo"/>
    <x v="0"/>
    <s v="Atenciones Medicas"/>
    <x v="0"/>
    <s v="Mujer"/>
    <x v="8"/>
    <s v="de 15 a 19 años"/>
    <x v="470"/>
    <n v="1"/>
    <x v="0"/>
    <x v="1"/>
  </r>
  <r>
    <n v="770"/>
    <n v="201505"/>
    <n v="1234"/>
    <n v="1"/>
    <s v="NN64AN"/>
    <s v="1"/>
    <s v="DNI_0528"/>
    <s v="Mujer"/>
    <n v="82"/>
    <d v="2015-05-11T00:00:00"/>
    <s v="Medicina Interna"/>
    <n v="1"/>
    <s v="K80.5"/>
    <s v="Presuntivo"/>
    <x v="0"/>
    <s v="Atenciones Medicas"/>
    <x v="0"/>
    <s v="Mujer"/>
    <x v="2"/>
    <s v="de 65 años a más"/>
    <x v="471"/>
    <n v="0"/>
    <x v="0"/>
    <x v="1"/>
  </r>
  <r>
    <n v="771"/>
    <n v="201505"/>
    <n v="1234"/>
    <n v="1"/>
    <s v="NN6678"/>
    <s v="1"/>
    <s v="DNI_0531"/>
    <s v="Mujer"/>
    <n v="52"/>
    <d v="2015-05-10T00:00:00"/>
    <s v="Medicina Interna"/>
    <n v="1"/>
    <s v="K74.3"/>
    <s v="Repetido"/>
    <x v="0"/>
    <s v="Atenciones Medicas"/>
    <x v="0"/>
    <s v="Mujer"/>
    <x v="1"/>
    <s v="de 50 a 54 años"/>
    <x v="428"/>
    <n v="0"/>
    <x v="0"/>
    <x v="1"/>
  </r>
  <r>
    <n v="772"/>
    <n v="201505"/>
    <n v="1234"/>
    <n v="1"/>
    <s v="NN6A16"/>
    <s v="1"/>
    <s v="DNI_0451"/>
    <s v="Mujer"/>
    <n v="74"/>
    <d v="2015-05-05T00:00:00"/>
    <s v="Medicina General"/>
    <n v="1"/>
    <s v="F33.1"/>
    <s v="Definitivo"/>
    <x v="0"/>
    <s v="Atenciones Medicas"/>
    <x v="0"/>
    <s v="Mujer"/>
    <x v="2"/>
    <s v="de 65 años a más"/>
    <x v="152"/>
    <n v="1"/>
    <x v="0"/>
    <x v="1"/>
  </r>
  <r>
    <n v="773"/>
    <n v="201505"/>
    <n v="1234"/>
    <n v="1"/>
    <s v="NN74N4"/>
    <s v="1"/>
    <s v="DNI_1374"/>
    <s v="Mujer"/>
    <n v="46"/>
    <d v="2015-05-01T00:00:00"/>
    <s v="Enfermeria"/>
    <n v="2"/>
    <s v="Z01.8"/>
    <s v="Repetido"/>
    <x v="1"/>
    <s v="Atenciones No Medicas"/>
    <x v="0"/>
    <s v="Mujer"/>
    <x v="5"/>
    <s v="de 45 a 49 años"/>
    <x v="472"/>
    <n v="0"/>
    <x v="0"/>
    <x v="1"/>
  </r>
  <r>
    <n v="774"/>
    <n v="201505"/>
    <n v="1234"/>
    <n v="1"/>
    <s v="NN74N4"/>
    <s v="1"/>
    <s v="DNI_1336"/>
    <s v="Mujer"/>
    <n v="46"/>
    <d v="2015-05-11T00:00:00"/>
    <s v="Cardiologia"/>
    <n v="1"/>
    <s v="H04.1"/>
    <s v="Definitivo"/>
    <x v="0"/>
    <s v="Atenciones Medicas"/>
    <x v="0"/>
    <s v="Mujer"/>
    <x v="5"/>
    <s v="de 45 a 49 años"/>
    <x v="431"/>
    <n v="1"/>
    <x v="0"/>
    <x v="1"/>
  </r>
  <r>
    <n v="775"/>
    <n v="201505"/>
    <n v="1234"/>
    <n v="1"/>
    <s v="NN8214"/>
    <s v="1"/>
    <s v="DNI_6906"/>
    <s v="Hombre"/>
    <n v="28"/>
    <d v="2015-05-01T00:00:00"/>
    <s v="Medicina General"/>
    <n v="1"/>
    <s v="T83.3"/>
    <s v="Presuntivo"/>
    <x v="0"/>
    <s v="Atenciones Medicas"/>
    <x v="1"/>
    <s v="Hombre"/>
    <x v="9"/>
    <s v="de 25 a 29 años"/>
    <x v="473"/>
    <n v="0"/>
    <x v="0"/>
    <x v="1"/>
  </r>
  <r>
    <n v="776"/>
    <n v="201505"/>
    <n v="1234"/>
    <n v="1"/>
    <s v="NN9177"/>
    <s v="1"/>
    <s v="DNI_1386"/>
    <s v="Mujer"/>
    <n v="50"/>
    <d v="2015-05-11T00:00:00"/>
    <s v="Enfermeria"/>
    <n v="2"/>
    <s v="H04.9"/>
    <s v="Repetido"/>
    <x v="1"/>
    <s v="Atenciones No Medicas"/>
    <x v="0"/>
    <s v="Mujer"/>
    <x v="1"/>
    <s v="de 50 a 54 años"/>
    <x v="445"/>
    <n v="0"/>
    <x v="0"/>
    <x v="1"/>
  </r>
  <r>
    <n v="777"/>
    <n v="201505"/>
    <n v="1234"/>
    <n v="1"/>
    <s v="NN91N"/>
    <s v="1"/>
    <s v="DNI_1290"/>
    <s v="Mujer"/>
    <n v="67"/>
    <d v="2015-05-05T00:00:00"/>
    <s v="Cardiologia"/>
    <n v="1"/>
    <s v="K04.9"/>
    <s v="Definitivo"/>
    <x v="0"/>
    <s v="Atenciones Medicas"/>
    <x v="0"/>
    <s v="Mujer"/>
    <x v="2"/>
    <s v="de 65 años a más"/>
    <x v="292"/>
    <n v="1"/>
    <x v="0"/>
    <x v="0"/>
  </r>
  <r>
    <n v="778"/>
    <n v="201505"/>
    <n v="1234"/>
    <n v="1"/>
    <s v="NN924"/>
    <s v="1"/>
    <s v="DNI_00002"/>
    <s v="Mujer"/>
    <n v="50"/>
    <d v="2015-05-30T00:00:00"/>
    <s v="Ginecologia"/>
    <n v="1"/>
    <s v="H06.0"/>
    <s v="Repetido"/>
    <x v="0"/>
    <s v="Atenciones Medicas"/>
    <x v="0"/>
    <s v="Mujer"/>
    <x v="1"/>
    <s v="de 50 a 54 años"/>
    <x v="180"/>
    <n v="0"/>
    <x v="0"/>
    <x v="1"/>
  </r>
  <r>
    <n v="779"/>
    <n v="201505"/>
    <n v="1234"/>
    <n v="1"/>
    <s v="NN9414"/>
    <s v="1"/>
    <s v="DNI_0789"/>
    <s v="Mujer"/>
    <n v="35"/>
    <d v="2015-05-16T00:00:00"/>
    <s v="Psicologia"/>
    <n v="2"/>
    <s v="E80.5"/>
    <s v="Presuntivo"/>
    <x v="1"/>
    <s v="Atenciones No Medicas"/>
    <x v="0"/>
    <s v="Mujer"/>
    <x v="7"/>
    <s v="de 35 a 39 años"/>
    <x v="371"/>
    <n v="0"/>
    <x v="0"/>
    <x v="1"/>
  </r>
  <r>
    <n v="780"/>
    <n v="201505"/>
    <n v="1234"/>
    <n v="1"/>
    <s v="NN9764"/>
    <s v="1"/>
    <s v="DNI_1272"/>
    <s v="Mujer"/>
    <n v="4"/>
    <d v="2015-05-01T00:00:00"/>
    <s v="Cardiologia"/>
    <n v="1"/>
    <s v="F81.9"/>
    <s v="Definitivo"/>
    <x v="0"/>
    <s v="Atenciones Medicas"/>
    <x v="0"/>
    <s v="Mujer"/>
    <x v="13"/>
    <s v="de 1 a 4 años"/>
    <x v="474"/>
    <n v="1"/>
    <x v="0"/>
    <x v="0"/>
  </r>
  <r>
    <n v="781"/>
    <n v="201505"/>
    <n v="1234"/>
    <n v="1"/>
    <s v="NNA5A7"/>
    <s v="1"/>
    <s v="DNI_1367"/>
    <s v="Mujer"/>
    <n v="63"/>
    <d v="2015-05-11T00:00:00"/>
    <s v="Cardiologia"/>
    <n v="1"/>
    <s v="H04.3"/>
    <s v="Presuntivo"/>
    <x v="0"/>
    <s v="Atenciones Medicas"/>
    <x v="0"/>
    <s v="Mujer"/>
    <x v="3"/>
    <s v="de 60 a 64 años"/>
    <x v="457"/>
    <n v="0"/>
    <x v="0"/>
    <x v="1"/>
  </r>
  <r>
    <n v="782"/>
    <n v="201505"/>
    <n v="1234"/>
    <n v="1"/>
    <s v="NNA74A"/>
    <s v="1"/>
    <s v="DNI_08823"/>
    <s v="Mujer"/>
    <n v="41"/>
    <d v="2015-05-09T00:00:00"/>
    <s v="Ginecologia"/>
    <n v="1"/>
    <s v="O99.8"/>
    <s v="Repetido"/>
    <x v="0"/>
    <s v="Atenciones Medicas"/>
    <x v="0"/>
    <s v="Mujer"/>
    <x v="6"/>
    <s v="de 40 a 44 años"/>
    <x v="147"/>
    <n v="0"/>
    <x v="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44">
  <r>
    <n v="201505"/>
    <n v="1234"/>
    <n v="1"/>
    <s v="111197"/>
    <s v="1"/>
    <s v="DNI_00099"/>
    <s v="Hombre"/>
    <n v="81"/>
    <d v="2015-05-01T00:00:00"/>
    <s v="Topico Medicina"/>
    <s v="A09.0"/>
    <n v="1"/>
    <s v="Atenciones Medicas"/>
    <x v="0"/>
    <x v="0"/>
    <x v="0"/>
    <x v="0"/>
    <x v="0"/>
    <x v="0"/>
    <x v="0"/>
  </r>
  <r>
    <n v="201505"/>
    <n v="1234"/>
    <n v="1"/>
    <s v="111296"/>
    <s v="1"/>
    <s v="DNI_00002"/>
    <s v="Mujer"/>
    <n v="34"/>
    <d v="2015-05-01T00:00:00"/>
    <s v="Topico Medicina"/>
    <s v="O98.4"/>
    <n v="1"/>
    <s v="Atenciones Medicas"/>
    <x v="1"/>
    <x v="1"/>
    <x v="1"/>
    <x v="1"/>
    <x v="1"/>
    <x v="1"/>
    <x v="1"/>
  </r>
  <r>
    <n v="201505"/>
    <n v="1234"/>
    <n v="1"/>
    <s v="11247A"/>
    <s v="1"/>
    <s v="DNI_1287"/>
    <s v="Hombre"/>
    <n v="71"/>
    <d v="2015-05-17T00:00:00"/>
    <s v="Trauma Shock"/>
    <s v="I28.0"/>
    <n v="1"/>
    <s v="Atenciones Medicas"/>
    <x v="0"/>
    <x v="0"/>
    <x v="0"/>
    <x v="0"/>
    <x v="2"/>
    <x v="0"/>
    <x v="1"/>
  </r>
  <r>
    <n v="201505"/>
    <n v="1234"/>
    <n v="1"/>
    <s v="11448A"/>
    <s v="1"/>
    <s v="DNI_1457"/>
    <s v="Mujer"/>
    <n v="34"/>
    <d v="2015-05-14T00:00:00"/>
    <s v="Topico Ginecologia"/>
    <s v="K13.0"/>
    <n v="1"/>
    <s v="Atenciones Medicas"/>
    <x v="1"/>
    <x v="1"/>
    <x v="1"/>
    <x v="1"/>
    <x v="3"/>
    <x v="0"/>
    <x v="1"/>
  </r>
  <r>
    <n v="201505"/>
    <n v="1234"/>
    <n v="1"/>
    <s v="1144AA"/>
    <s v="1"/>
    <s v="DNI_6933"/>
    <s v="Hombre"/>
    <n v="46"/>
    <d v="2015-05-10T00:00:00"/>
    <s v="Topico Medicina"/>
    <s v="F20.0"/>
    <n v="1"/>
    <s v="Atenciones Medicas"/>
    <x v="0"/>
    <x v="0"/>
    <x v="2"/>
    <x v="2"/>
    <x v="4"/>
    <x v="0"/>
    <x v="1"/>
  </r>
  <r>
    <n v="201505"/>
    <n v="1234"/>
    <n v="1"/>
    <s v="114811"/>
    <s v="1"/>
    <s v="DNI_1295"/>
    <s v="Mujer"/>
    <n v="66"/>
    <d v="2015-05-05T00:00:00"/>
    <s v="Trauma Shock"/>
    <s v="K05.3"/>
    <n v="1"/>
    <s v="Atenciones Medicas"/>
    <x v="1"/>
    <x v="1"/>
    <x v="0"/>
    <x v="0"/>
    <x v="3"/>
    <x v="0"/>
    <x v="1"/>
  </r>
  <r>
    <n v="201505"/>
    <n v="1234"/>
    <n v="1"/>
    <s v="1148A8"/>
    <s v="1"/>
    <s v="DNI_0583"/>
    <s v="Mujer"/>
    <n v="71"/>
    <d v="2015-05-05T00:00:00"/>
    <s v="Topico Cirugia"/>
    <s v="D12.3"/>
    <n v="1"/>
    <s v="Atenciones Medicas"/>
    <x v="1"/>
    <x v="1"/>
    <x v="0"/>
    <x v="0"/>
    <x v="2"/>
    <x v="0"/>
    <x v="1"/>
  </r>
  <r>
    <n v="201505"/>
    <n v="1234"/>
    <n v="1"/>
    <s v="115966"/>
    <s v="1"/>
    <s v="DNI_08791"/>
    <s v="Mujer"/>
    <n v="59"/>
    <d v="2015-05-10T00:00:00"/>
    <s v="Topico Ginecologia"/>
    <s v="O92.6"/>
    <n v="1"/>
    <s v="Atenciones No Medicas"/>
    <x v="1"/>
    <x v="1"/>
    <x v="3"/>
    <x v="3"/>
    <x v="5"/>
    <x v="0"/>
    <x v="1"/>
  </r>
  <r>
    <n v="201505"/>
    <n v="1234"/>
    <n v="1"/>
    <s v="1159N6"/>
    <s v="1"/>
    <s v="DNI_1357"/>
    <s v="Mujer"/>
    <n v="67"/>
    <d v="2015-05-17T00:00:00"/>
    <s v="Trauma Shock"/>
    <s v="I26.0"/>
    <n v="1"/>
    <s v="Atenciones Medicas"/>
    <x v="1"/>
    <x v="1"/>
    <x v="0"/>
    <x v="0"/>
    <x v="6"/>
    <x v="0"/>
    <x v="1"/>
  </r>
  <r>
    <n v="201505"/>
    <n v="1234"/>
    <n v="1"/>
    <s v="1164AA"/>
    <s v="1"/>
    <s v="DNI_6916"/>
    <s v="Mujer"/>
    <n v="43"/>
    <d v="2015-05-01T00:00:00"/>
    <s v="Topico Medicina"/>
    <s v="Y76.3"/>
    <n v="1"/>
    <s v="Atenciones Medicas"/>
    <x v="1"/>
    <x v="1"/>
    <x v="4"/>
    <x v="4"/>
    <x v="7"/>
    <x v="0"/>
    <x v="1"/>
  </r>
  <r>
    <n v="201505"/>
    <n v="1234"/>
    <n v="1"/>
    <s v="116946"/>
    <s v="1"/>
    <s v="DNI_0543"/>
    <s v="Hombre"/>
    <n v="59"/>
    <d v="2015-05-10T00:00:00"/>
    <s v="Topico Cirugia"/>
    <s v="K74.2"/>
    <n v="1"/>
    <s v="Atenciones Medicas"/>
    <x v="0"/>
    <x v="0"/>
    <x v="3"/>
    <x v="3"/>
    <x v="8"/>
    <x v="0"/>
    <x v="1"/>
  </r>
  <r>
    <n v="201505"/>
    <n v="1234"/>
    <n v="1"/>
    <s v="1178A4"/>
    <s v="1"/>
    <s v="DNI_0422"/>
    <s v="Mujer"/>
    <n v="34"/>
    <d v="2015-05-11T00:00:00"/>
    <s v="Topico Medicina"/>
    <s v="I23.0"/>
    <n v="1"/>
    <s v="Atenciones Medicas"/>
    <x v="1"/>
    <x v="1"/>
    <x v="1"/>
    <x v="1"/>
    <x v="9"/>
    <x v="0"/>
    <x v="1"/>
  </r>
  <r>
    <n v="201505"/>
    <n v="1234"/>
    <n v="1"/>
    <s v="117951"/>
    <s v="1"/>
    <s v="DNI_0549"/>
    <s v="Mujer"/>
    <n v="54"/>
    <d v="2015-05-10T00:00:00"/>
    <s v="Topico Cirugia"/>
    <s v="K29.3"/>
    <n v="1"/>
    <s v="Atenciones Medicas"/>
    <x v="1"/>
    <x v="1"/>
    <x v="5"/>
    <x v="5"/>
    <x v="10"/>
    <x v="0"/>
    <x v="1"/>
  </r>
  <r>
    <n v="201505"/>
    <n v="1234"/>
    <n v="1"/>
    <s v="1186A8"/>
    <s v="1"/>
    <s v="DNI_0523"/>
    <s v="Mujer"/>
    <n v="69"/>
    <d v="2015-05-01T00:00:00"/>
    <s v="Topico Cirugia"/>
    <s v="Z43.7"/>
    <n v="1"/>
    <s v="Atenciones Medicas"/>
    <x v="1"/>
    <x v="1"/>
    <x v="0"/>
    <x v="0"/>
    <x v="11"/>
    <x v="0"/>
    <x v="1"/>
  </r>
  <r>
    <n v="201505"/>
    <n v="1234"/>
    <n v="1"/>
    <s v="118741"/>
    <s v="1"/>
    <s v="DNI_0600"/>
    <s v="Mujer"/>
    <n v="52"/>
    <d v="2015-05-10T00:00:00"/>
    <s v="Topico Cirugia"/>
    <s v="K59.0"/>
    <n v="1"/>
    <s v="Atenciones Medicas"/>
    <x v="1"/>
    <x v="1"/>
    <x v="5"/>
    <x v="5"/>
    <x v="12"/>
    <x v="0"/>
    <x v="1"/>
  </r>
  <r>
    <n v="201505"/>
    <n v="1234"/>
    <n v="1"/>
    <s v="118744"/>
    <s v="1"/>
    <s v="DNI_1352"/>
    <s v="Mujer"/>
    <n v="64"/>
    <d v="2015-05-05T00:00:00"/>
    <s v="Trauma Shock"/>
    <s v="K06.9"/>
    <n v="1"/>
    <s v="Atenciones Medicas"/>
    <x v="1"/>
    <x v="1"/>
    <x v="6"/>
    <x v="6"/>
    <x v="13"/>
    <x v="0"/>
    <x v="1"/>
  </r>
  <r>
    <n v="201505"/>
    <n v="1234"/>
    <n v="1"/>
    <s v="11999"/>
    <s v="1"/>
    <s v="DNI_0489"/>
    <s v="Mujer"/>
    <n v="75"/>
    <d v="2015-05-01T00:00:00"/>
    <s v="Topico Medicina"/>
    <s v="R87.1"/>
    <n v="1"/>
    <s v="Atenciones Medicas"/>
    <x v="1"/>
    <x v="1"/>
    <x v="0"/>
    <x v="0"/>
    <x v="14"/>
    <x v="0"/>
    <x v="1"/>
  </r>
  <r>
    <n v="201505"/>
    <n v="1234"/>
    <n v="1"/>
    <s v="119N58"/>
    <s v="1"/>
    <s v="DNI_0616"/>
    <s v="Mujer"/>
    <n v="68"/>
    <d v="2015-05-01T00:00:00"/>
    <s v="Topico Cirugia"/>
    <s v="K21.9"/>
    <n v="1"/>
    <s v="Atenciones Medicas"/>
    <x v="1"/>
    <x v="1"/>
    <x v="0"/>
    <x v="0"/>
    <x v="15"/>
    <x v="0"/>
    <x v="1"/>
  </r>
  <r>
    <n v="201505"/>
    <n v="1234"/>
    <n v="1"/>
    <s v="11N261"/>
    <s v="1"/>
    <s v="DNI_6954"/>
    <s v="Mujer"/>
    <n v="48"/>
    <d v="2015-05-10T00:00:00"/>
    <s v="Topico Medicina"/>
    <s v="Q50.3"/>
    <n v="1"/>
    <s v="Atenciones No Medicas"/>
    <x v="1"/>
    <x v="1"/>
    <x v="2"/>
    <x v="2"/>
    <x v="16"/>
    <x v="0"/>
    <x v="1"/>
  </r>
  <r>
    <n v="201505"/>
    <n v="1234"/>
    <n v="1"/>
    <s v="121685"/>
    <s v="1"/>
    <s v="DNI_0589"/>
    <s v="Hombre"/>
    <n v="49"/>
    <d v="2015-05-01T00:00:00"/>
    <s v="Topico Cirugia"/>
    <s v="Z36.3"/>
    <n v="1"/>
    <s v="Atenciones Medicas"/>
    <x v="0"/>
    <x v="0"/>
    <x v="2"/>
    <x v="2"/>
    <x v="17"/>
    <x v="0"/>
    <x v="1"/>
  </r>
  <r>
    <n v="201505"/>
    <n v="1234"/>
    <n v="1"/>
    <s v="122774"/>
    <s v="1"/>
    <s v="DNI_6938"/>
    <s v="Mujer"/>
    <n v="59"/>
    <d v="2015-05-11T00:00:00"/>
    <s v="Topico Medicina"/>
    <s v="I23.6"/>
    <n v="1"/>
    <s v="Atenciones Medicas"/>
    <x v="1"/>
    <x v="1"/>
    <x v="3"/>
    <x v="3"/>
    <x v="18"/>
    <x v="0"/>
    <x v="1"/>
  </r>
  <r>
    <n v="201505"/>
    <n v="1234"/>
    <n v="1"/>
    <s v="122859"/>
    <s v="1"/>
    <s v="DNI_0614"/>
    <s v="Mujer"/>
    <n v="62"/>
    <d v="2015-05-01T00:00:00"/>
    <s v="Topico Cirugia"/>
    <s v="K29.3"/>
    <n v="1"/>
    <s v="Atenciones Medicas"/>
    <x v="1"/>
    <x v="1"/>
    <x v="6"/>
    <x v="6"/>
    <x v="10"/>
    <x v="0"/>
    <x v="1"/>
  </r>
  <r>
    <n v="201505"/>
    <n v="1234"/>
    <n v="1"/>
    <s v="122A11"/>
    <s v="1"/>
    <s v="DNI_08915"/>
    <s v="Mujer"/>
    <n v="63"/>
    <d v="2015-05-07T00:00:00"/>
    <s v="Topico Ginecologia"/>
    <s v="Z11.8"/>
    <n v="1"/>
    <s v="Atenciones Medicas"/>
    <x v="1"/>
    <x v="1"/>
    <x v="6"/>
    <x v="6"/>
    <x v="19"/>
    <x v="0"/>
    <x v="1"/>
  </r>
  <r>
    <n v="201505"/>
    <n v="1234"/>
    <n v="1"/>
    <s v="12474"/>
    <s v="1"/>
    <s v="DNI_1291"/>
    <s v="Mujer"/>
    <n v="87"/>
    <d v="2015-05-17T00:00:00"/>
    <s v="Sala de Observación &lt; 24 horas"/>
    <s v="I27.2"/>
    <n v="1"/>
    <s v="Atenciones Medicas"/>
    <x v="1"/>
    <x v="1"/>
    <x v="0"/>
    <x v="0"/>
    <x v="20"/>
    <x v="0"/>
    <x v="1"/>
  </r>
  <r>
    <n v="201505"/>
    <n v="1234"/>
    <n v="1"/>
    <s v="124795"/>
    <s v="1"/>
    <s v="DNI_08856"/>
    <s v="Mujer"/>
    <n v="50"/>
    <d v="2015-05-09T00:00:00"/>
    <s v="Topico Ginecologia"/>
    <s v="O92.4"/>
    <n v="1"/>
    <s v="Atenciones Medicas"/>
    <x v="1"/>
    <x v="1"/>
    <x v="5"/>
    <x v="5"/>
    <x v="21"/>
    <x v="0"/>
    <x v="1"/>
  </r>
  <r>
    <n v="201505"/>
    <n v="1234"/>
    <n v="1"/>
    <s v="125545"/>
    <s v="1"/>
    <s v="DNI_0588"/>
    <s v="Hombre"/>
    <n v="68"/>
    <d v="2015-05-05T00:00:00"/>
    <s v="Topico Cirugia"/>
    <s v="D13.9"/>
    <n v="1"/>
    <s v="Atenciones Medicas"/>
    <x v="0"/>
    <x v="0"/>
    <x v="0"/>
    <x v="0"/>
    <x v="22"/>
    <x v="0"/>
    <x v="1"/>
  </r>
  <r>
    <n v="201505"/>
    <n v="1234"/>
    <n v="1"/>
    <s v="12571A"/>
    <s v="1"/>
    <s v="DNI_1347"/>
    <s v="Hombre"/>
    <n v="72"/>
    <d v="2015-05-05T00:00:00"/>
    <s v="Trauma Shock"/>
    <s v="K06.1"/>
    <n v="1"/>
    <s v="Atenciones Medicas"/>
    <x v="0"/>
    <x v="0"/>
    <x v="0"/>
    <x v="0"/>
    <x v="23"/>
    <x v="0"/>
    <x v="1"/>
  </r>
  <r>
    <n v="201505"/>
    <n v="1234"/>
    <n v="1"/>
    <s v="125789"/>
    <s v="1"/>
    <s v="DNI_0573"/>
    <s v="Mujer"/>
    <n v="68"/>
    <d v="2015-05-01T00:00:00"/>
    <s v="Topico Cirugia"/>
    <s v="Z39.1"/>
    <n v="1"/>
    <s v="Atenciones Medicas"/>
    <x v="1"/>
    <x v="1"/>
    <x v="0"/>
    <x v="0"/>
    <x v="24"/>
    <x v="0"/>
    <x v="1"/>
  </r>
  <r>
    <n v="201505"/>
    <n v="1234"/>
    <n v="1"/>
    <s v="125N"/>
    <s v="1"/>
    <s v="DNI_08845"/>
    <s v="Mujer"/>
    <n v="51"/>
    <d v="2015-05-09T00:00:00"/>
    <s v="Topico Ginecologia"/>
    <s v="O99.2"/>
    <n v="1"/>
    <s v="Atenciones Medicas"/>
    <x v="1"/>
    <x v="1"/>
    <x v="5"/>
    <x v="5"/>
    <x v="25"/>
    <x v="0"/>
    <x v="1"/>
  </r>
  <r>
    <n v="201505"/>
    <n v="1234"/>
    <n v="1"/>
    <s v="125NN2"/>
    <s v="1"/>
    <s v="DNI_0607"/>
    <s v="Hombre"/>
    <n v="69"/>
    <d v="2015-05-01T00:00:00"/>
    <s v="Topico Cirugia"/>
    <s v="K21.9"/>
    <n v="1"/>
    <s v="Atenciones Medicas"/>
    <x v="0"/>
    <x v="0"/>
    <x v="0"/>
    <x v="0"/>
    <x v="15"/>
    <x v="0"/>
    <x v="1"/>
  </r>
  <r>
    <n v="201505"/>
    <n v="1234"/>
    <n v="1"/>
    <s v="126215"/>
    <s v="1"/>
    <s v="DNI_0459"/>
    <s v="Mujer"/>
    <n v="83"/>
    <d v="2015-05-09T00:00:00"/>
    <s v="Topico Medicina"/>
    <s v="Q52.0"/>
    <n v="1"/>
    <s v="Atenciones Medicas"/>
    <x v="1"/>
    <x v="1"/>
    <x v="0"/>
    <x v="0"/>
    <x v="26"/>
    <x v="0"/>
    <x v="1"/>
  </r>
  <r>
    <n v="201505"/>
    <n v="1234"/>
    <n v="1"/>
    <s v="12662"/>
    <s v="1"/>
    <s v="DNI_0483"/>
    <s v="Mujer"/>
    <n v="57"/>
    <d v="2015-05-10T00:00:00"/>
    <s v="Topico Medicina"/>
    <s v="Q52.5"/>
    <n v="1"/>
    <s v="Atenciones Medicas"/>
    <x v="1"/>
    <x v="1"/>
    <x v="3"/>
    <x v="3"/>
    <x v="27"/>
    <x v="0"/>
    <x v="1"/>
  </r>
  <r>
    <n v="201505"/>
    <n v="1234"/>
    <n v="1"/>
    <s v="1267NN"/>
    <s v="1"/>
    <s v="DNI_1345"/>
    <s v="Mujer"/>
    <n v="62"/>
    <d v="2015-05-05T00:00:00"/>
    <s v="Trauma Shock"/>
    <s v="K10.0"/>
    <n v="1"/>
    <s v="Atenciones Medicas"/>
    <x v="1"/>
    <x v="1"/>
    <x v="6"/>
    <x v="6"/>
    <x v="28"/>
    <x v="0"/>
    <x v="1"/>
  </r>
  <r>
    <n v="201505"/>
    <n v="1234"/>
    <n v="1"/>
    <s v="127174"/>
    <s v="1"/>
    <s v="DNI_00002"/>
    <s v="Mujer"/>
    <n v="34"/>
    <d v="2015-05-09T00:00:00"/>
    <s v="Topico Ginecologia"/>
    <s v="Q50.2"/>
    <n v="1"/>
    <s v="Atenciones No Medicas"/>
    <x v="1"/>
    <x v="1"/>
    <x v="1"/>
    <x v="1"/>
    <x v="2"/>
    <x v="1"/>
    <x v="1"/>
  </r>
  <r>
    <n v="201505"/>
    <n v="1234"/>
    <n v="1"/>
    <s v="127241"/>
    <s v="1"/>
    <s v="DNI_08803"/>
    <s v="Mujer"/>
    <n v="59"/>
    <d v="2015-05-09T00:00:00"/>
    <s v="Topico Ginecologia"/>
    <s v="O99.3"/>
    <n v="1"/>
    <s v="Atenciones Medicas"/>
    <x v="1"/>
    <x v="1"/>
    <x v="3"/>
    <x v="3"/>
    <x v="29"/>
    <x v="0"/>
    <x v="1"/>
  </r>
  <r>
    <n v="201505"/>
    <n v="1234"/>
    <n v="1"/>
    <s v="1276A8"/>
    <s v="1"/>
    <s v="DNI_0571"/>
    <s v="Mujer"/>
    <n v="45"/>
    <d v="2015-05-10T00:00:00"/>
    <s v="Topico Cirugia"/>
    <s v="K29.3"/>
    <n v="1"/>
    <s v="Atenciones Medicas"/>
    <x v="1"/>
    <x v="1"/>
    <x v="2"/>
    <x v="2"/>
    <x v="10"/>
    <x v="0"/>
    <x v="1"/>
  </r>
  <r>
    <n v="201505"/>
    <n v="1234"/>
    <n v="1"/>
    <s v="12AN9N"/>
    <s v="1"/>
    <s v="DNI_0544"/>
    <s v="Mujer"/>
    <n v="56"/>
    <d v="2015-05-05T00:00:00"/>
    <s v="Topico Cirugia"/>
    <s v="D50.0"/>
    <n v="1"/>
    <s v="Atenciones Medicas"/>
    <x v="1"/>
    <x v="1"/>
    <x v="3"/>
    <x v="3"/>
    <x v="30"/>
    <x v="0"/>
    <x v="1"/>
  </r>
  <r>
    <n v="201505"/>
    <n v="1234"/>
    <n v="1"/>
    <s v="12N697"/>
    <s v="1"/>
    <s v="DNI_08927"/>
    <s v="Mujer"/>
    <n v="63"/>
    <d v="2015-05-10T00:00:00"/>
    <s v="Topico Ginecologia"/>
    <s v="O98.0"/>
    <n v="1"/>
    <s v="Atenciones Medicas"/>
    <x v="1"/>
    <x v="1"/>
    <x v="6"/>
    <x v="6"/>
    <x v="31"/>
    <x v="0"/>
    <x v="1"/>
  </r>
  <r>
    <n v="201505"/>
    <n v="1234"/>
    <n v="1"/>
    <s v="12N965"/>
    <s v="1"/>
    <s v="DNI_08812"/>
    <s v="Mujer"/>
    <n v="68"/>
    <d v="2015-05-01T00:00:00"/>
    <s v="Topico Ginecologia"/>
    <s v="Z02.7"/>
    <n v="1"/>
    <s v="Atenciones Medicas"/>
    <x v="1"/>
    <x v="1"/>
    <x v="0"/>
    <x v="0"/>
    <x v="32"/>
    <x v="0"/>
    <x v="1"/>
  </r>
  <r>
    <n v="201505"/>
    <n v="1234"/>
    <n v="1"/>
    <s v="141A24"/>
    <s v="1"/>
    <s v="DNI_00002"/>
    <s v="Mujer"/>
    <n v="34"/>
    <d v="2015-05-15T00:00:00"/>
    <s v="Topico Ginecologia"/>
    <s v="O82.0"/>
    <n v="1"/>
    <s v="Atenciones Medicas"/>
    <x v="1"/>
    <x v="1"/>
    <x v="1"/>
    <x v="1"/>
    <x v="3"/>
    <x v="1"/>
    <x v="1"/>
  </r>
  <r>
    <n v="201505"/>
    <n v="1234"/>
    <n v="1"/>
    <s v="146425"/>
    <s v="1"/>
    <s v="DNI_6917"/>
    <s v="Mujer"/>
    <n v="76"/>
    <d v="2015-05-07T00:00:00"/>
    <s v="Topico Medicina"/>
    <s v="Z11.9"/>
    <n v="1"/>
    <s v="Atenciones Medicas"/>
    <x v="1"/>
    <x v="1"/>
    <x v="0"/>
    <x v="0"/>
    <x v="33"/>
    <x v="0"/>
    <x v="1"/>
  </r>
  <r>
    <n v="201505"/>
    <n v="1234"/>
    <n v="1"/>
    <s v="1486"/>
    <s v="1"/>
    <s v="DNI_0554"/>
    <s v="Hombre"/>
    <n v="57"/>
    <d v="2015-05-05T00:00:00"/>
    <s v="Topico Cirugia"/>
    <s v="K58.0"/>
    <n v="1"/>
    <s v="Atenciones Medicas"/>
    <x v="0"/>
    <x v="0"/>
    <x v="3"/>
    <x v="3"/>
    <x v="34"/>
    <x v="0"/>
    <x v="1"/>
  </r>
  <r>
    <n v="201505"/>
    <n v="1234"/>
    <n v="1"/>
    <s v="148N61"/>
    <s v="1"/>
    <s v="DNI_1292"/>
    <s v="Mujer"/>
    <n v="74"/>
    <d v="2015-05-17T00:00:00"/>
    <s v="Trauma Shock"/>
    <s v="I27.1"/>
    <n v="1"/>
    <s v="Atenciones Medicas"/>
    <x v="1"/>
    <x v="1"/>
    <x v="0"/>
    <x v="0"/>
    <x v="35"/>
    <x v="0"/>
    <x v="1"/>
  </r>
  <r>
    <n v="201505"/>
    <n v="1234"/>
    <n v="1"/>
    <s v="149488"/>
    <s v="1"/>
    <s v="DNI_6919"/>
    <s v="Hombre"/>
    <n v="49"/>
    <d v="2015-05-11T00:00:00"/>
    <s v="Topico Medicina"/>
    <s v="Z12.2"/>
    <n v="1"/>
    <s v="Atenciones No Medicas"/>
    <x v="0"/>
    <x v="0"/>
    <x v="2"/>
    <x v="2"/>
    <x v="36"/>
    <x v="0"/>
    <x v="1"/>
  </r>
  <r>
    <n v="201505"/>
    <n v="1234"/>
    <n v="1"/>
    <s v="149664"/>
    <s v="1"/>
    <s v="DNI_0585"/>
    <s v="Hombre"/>
    <n v="77"/>
    <d v="2015-05-10T00:00:00"/>
    <s v="Topico Cirugia"/>
    <s v="C18.2"/>
    <n v="1"/>
    <s v="Atenciones Medicas"/>
    <x v="0"/>
    <x v="0"/>
    <x v="0"/>
    <x v="0"/>
    <x v="37"/>
    <x v="0"/>
    <x v="1"/>
  </r>
  <r>
    <n v="201505"/>
    <n v="1234"/>
    <n v="1"/>
    <s v="14N262"/>
    <s v="1"/>
    <s v="DNI_0490"/>
    <s v="Mujer"/>
    <n v="66"/>
    <d v="2015-05-11T00:00:00"/>
    <s v="Topico Medicina"/>
    <s v="I25.3"/>
    <n v="1"/>
    <s v="Atenciones Medicas"/>
    <x v="1"/>
    <x v="1"/>
    <x v="0"/>
    <x v="0"/>
    <x v="38"/>
    <x v="0"/>
    <x v="1"/>
  </r>
  <r>
    <n v="201505"/>
    <n v="1234"/>
    <n v="1"/>
    <s v="1514NN"/>
    <s v="1"/>
    <s v="DNI_6896"/>
    <s v="Mujer"/>
    <n v="17"/>
    <d v="2015-05-11T00:00:00"/>
    <s v="Topico Medicina"/>
    <s v="F32.1"/>
    <n v="1"/>
    <s v="Atenciones Medicas"/>
    <x v="1"/>
    <x v="1"/>
    <x v="7"/>
    <x v="7"/>
    <x v="39"/>
    <x v="0"/>
    <x v="1"/>
  </r>
  <r>
    <n v="201505"/>
    <n v="1234"/>
    <n v="1"/>
    <s v="151548"/>
    <s v="1"/>
    <s v="DNI_0480"/>
    <s v="Mujer"/>
    <n v="67"/>
    <d v="2015-05-11T00:00:00"/>
    <s v="Topico Medicina"/>
    <s v="I23.2"/>
    <n v="1"/>
    <s v="Atenciones Medicas"/>
    <x v="1"/>
    <x v="1"/>
    <x v="0"/>
    <x v="0"/>
    <x v="40"/>
    <x v="0"/>
    <x v="1"/>
  </r>
  <r>
    <n v="201505"/>
    <n v="1234"/>
    <n v="1"/>
    <s v="151AN1"/>
    <s v="1"/>
    <s v="DNI_0560"/>
    <s v="Mujer"/>
    <n v="26"/>
    <d v="2015-05-01T00:00:00"/>
    <s v="Topico Cirugia"/>
    <s v="K29.3"/>
    <n v="1"/>
    <s v="Atenciones Medicas"/>
    <x v="1"/>
    <x v="1"/>
    <x v="8"/>
    <x v="8"/>
    <x v="10"/>
    <x v="0"/>
    <x v="1"/>
  </r>
  <r>
    <n v="201505"/>
    <n v="1234"/>
    <n v="1"/>
    <s v="1544N2"/>
    <s v="1"/>
    <s v="DNI_08798"/>
    <s v="Mujer"/>
    <n v="67"/>
    <d v="2015-05-09T00:00:00"/>
    <s v="Topico Ginecologia"/>
    <s v="O98.2"/>
    <n v="1"/>
    <s v="Atenciones Medicas"/>
    <x v="1"/>
    <x v="1"/>
    <x v="0"/>
    <x v="0"/>
    <x v="41"/>
    <x v="0"/>
    <x v="1"/>
  </r>
  <r>
    <n v="201505"/>
    <n v="1234"/>
    <n v="1"/>
    <s v="15515"/>
    <s v="1"/>
    <s v="DNI_08821"/>
    <s v="Mujer"/>
    <n v="57"/>
    <d v="2015-05-14T00:00:00"/>
    <s v="Topico Ginecologia"/>
    <s v="K13.2"/>
    <n v="1"/>
    <s v="Atenciones Medicas"/>
    <x v="1"/>
    <x v="1"/>
    <x v="3"/>
    <x v="3"/>
    <x v="42"/>
    <x v="0"/>
    <x v="1"/>
  </r>
  <r>
    <n v="201505"/>
    <n v="1234"/>
    <n v="1"/>
    <s v="155572"/>
    <s v="1"/>
    <s v="DNI_1325"/>
    <s v="Mujer"/>
    <n v="46"/>
    <d v="2015-05-05T00:00:00"/>
    <s v="Sala de Observación &lt; 24 horas"/>
    <s v="K05.6"/>
    <n v="1"/>
    <s v="Atenciones Medicas"/>
    <x v="1"/>
    <x v="1"/>
    <x v="2"/>
    <x v="2"/>
    <x v="43"/>
    <x v="0"/>
    <x v="1"/>
  </r>
  <r>
    <n v="201505"/>
    <n v="1234"/>
    <n v="1"/>
    <s v="155771"/>
    <s v="1"/>
    <s v="DNI_6921"/>
    <s v="Mujer"/>
    <n v="40"/>
    <d v="2015-05-01T00:00:00"/>
    <s v="Topico Medicina"/>
    <s v="R87.5"/>
    <n v="1"/>
    <s v="Atenciones No Medicas"/>
    <x v="1"/>
    <x v="1"/>
    <x v="4"/>
    <x v="4"/>
    <x v="44"/>
    <x v="0"/>
    <x v="1"/>
  </r>
  <r>
    <n v="201505"/>
    <n v="1234"/>
    <n v="1"/>
    <s v="156471"/>
    <s v="1"/>
    <s v="DNI_0577"/>
    <s v="Mujer"/>
    <n v="78"/>
    <d v="2015-05-01T00:00:00"/>
    <s v="Topico Cirugia"/>
    <s v="K74.0"/>
    <n v="1"/>
    <s v="Atenciones Medicas"/>
    <x v="1"/>
    <x v="1"/>
    <x v="0"/>
    <x v="0"/>
    <x v="45"/>
    <x v="0"/>
    <x v="1"/>
  </r>
  <r>
    <n v="201505"/>
    <n v="1234"/>
    <n v="1"/>
    <s v="15788A"/>
    <s v="1"/>
    <s v="DNI_1344"/>
    <s v="Mujer"/>
    <n v="60"/>
    <d v="2015-05-11T00:00:00"/>
    <s v="Trauma Shock"/>
    <s v="H02.8"/>
    <n v="1"/>
    <s v="Atenciones Medicas"/>
    <x v="1"/>
    <x v="1"/>
    <x v="6"/>
    <x v="6"/>
    <x v="46"/>
    <x v="0"/>
    <x v="1"/>
  </r>
  <r>
    <n v="201505"/>
    <n v="1234"/>
    <n v="1"/>
    <s v="157911"/>
    <s v="1"/>
    <s v="DNI_1279"/>
    <s v="Mujer"/>
    <n v="48"/>
    <d v="2015-05-05T00:00:00"/>
    <s v="Trauma Shock"/>
    <s v="K04.8"/>
    <n v="1"/>
    <s v="Atenciones Medicas"/>
    <x v="1"/>
    <x v="1"/>
    <x v="2"/>
    <x v="2"/>
    <x v="47"/>
    <x v="0"/>
    <x v="1"/>
  </r>
  <r>
    <n v="201505"/>
    <n v="1234"/>
    <n v="1"/>
    <s v="157A94"/>
    <s v="1"/>
    <s v="DNI_6964"/>
    <s v="Hombre"/>
    <n v="23"/>
    <d v="2015-05-08T00:00:00"/>
    <s v="Topico Medicina"/>
    <s v="Z12.1"/>
    <n v="1"/>
    <s v="Atenciones Medicas"/>
    <x v="0"/>
    <x v="0"/>
    <x v="9"/>
    <x v="9"/>
    <x v="48"/>
    <x v="0"/>
    <x v="1"/>
  </r>
  <r>
    <n v="201505"/>
    <n v="1234"/>
    <n v="1"/>
    <s v="158948"/>
    <s v="1"/>
    <s v="DNI_00099"/>
    <s v="Hombre"/>
    <n v="81"/>
    <d v="2015-05-30T00:00:00"/>
    <s v="Topico Medicina"/>
    <s v="A09.0"/>
    <n v="1"/>
    <s v="Atenciones Medicas"/>
    <x v="0"/>
    <x v="0"/>
    <x v="0"/>
    <x v="0"/>
    <x v="0"/>
    <x v="1"/>
    <x v="1"/>
  </r>
  <r>
    <n v="201505"/>
    <n v="1234"/>
    <n v="1"/>
    <s v="1589A2"/>
    <s v="1"/>
    <s v="DNI_6929"/>
    <s v="Hombre"/>
    <n v="45"/>
    <d v="2015-05-07T00:00:00"/>
    <s v="Topico Medicina"/>
    <s v="Z10.8"/>
    <n v="1"/>
    <s v="Atenciones Medicas"/>
    <x v="0"/>
    <x v="0"/>
    <x v="2"/>
    <x v="2"/>
    <x v="49"/>
    <x v="0"/>
    <x v="1"/>
  </r>
  <r>
    <n v="201505"/>
    <n v="1234"/>
    <n v="1"/>
    <s v="159766"/>
    <s v="1"/>
    <s v="DNI_1326"/>
    <s v="Hombre"/>
    <n v="80"/>
    <d v="2015-05-17T00:00:00"/>
    <s v="Trauma Shock"/>
    <s v="I28.1"/>
    <n v="1"/>
    <s v="Atenciones Medicas"/>
    <x v="0"/>
    <x v="0"/>
    <x v="0"/>
    <x v="0"/>
    <x v="50"/>
    <x v="0"/>
    <x v="1"/>
  </r>
  <r>
    <n v="201505"/>
    <n v="1234"/>
    <n v="1"/>
    <s v="15A212"/>
    <s v="1"/>
    <s v="DNI_0473"/>
    <s v="Mujer"/>
    <n v="71"/>
    <d v="2015-05-08T00:00:00"/>
    <s v="Topico Medicina"/>
    <s v="Q50.0"/>
    <n v="1"/>
    <s v="Atenciones Medicas"/>
    <x v="1"/>
    <x v="1"/>
    <x v="0"/>
    <x v="0"/>
    <x v="51"/>
    <x v="0"/>
    <x v="1"/>
  </r>
  <r>
    <n v="201505"/>
    <n v="1234"/>
    <n v="1"/>
    <s v="15N12"/>
    <s v="1"/>
    <s v="DNI_0550"/>
    <s v="Hombre"/>
    <n v="71"/>
    <d v="2015-05-11T00:00:00"/>
    <s v="Topico Cirugia"/>
    <s v="K44.9"/>
    <n v="1"/>
    <s v="Atenciones Medicas"/>
    <x v="0"/>
    <x v="0"/>
    <x v="0"/>
    <x v="0"/>
    <x v="52"/>
    <x v="0"/>
    <x v="1"/>
  </r>
  <r>
    <n v="201505"/>
    <n v="1234"/>
    <n v="1"/>
    <s v="1615N7"/>
    <s v="1"/>
    <s v="DNI_08806"/>
    <s v="Mujer"/>
    <n v="45"/>
    <d v="2015-05-10T00:00:00"/>
    <s v="Topico Ginecologia"/>
    <s v="O98.5"/>
    <n v="1"/>
    <s v="Atenciones Medicas"/>
    <x v="1"/>
    <x v="1"/>
    <x v="2"/>
    <x v="2"/>
    <x v="53"/>
    <x v="0"/>
    <x v="1"/>
  </r>
  <r>
    <n v="201505"/>
    <n v="1234"/>
    <n v="1"/>
    <s v="16172"/>
    <s v="1"/>
    <s v="DNI_0611"/>
    <s v="Mujer"/>
    <n v="65"/>
    <d v="2015-05-01T00:00:00"/>
    <s v="Topico Cirugia"/>
    <s v="Z39.2"/>
    <n v="1"/>
    <s v="Atenciones Medicas"/>
    <x v="1"/>
    <x v="1"/>
    <x v="0"/>
    <x v="0"/>
    <x v="54"/>
    <x v="0"/>
    <x v="1"/>
  </r>
  <r>
    <n v="201505"/>
    <n v="1234"/>
    <n v="1"/>
    <s v="161841"/>
    <s v="1"/>
    <s v="DNI_0408"/>
    <s v="Hombre"/>
    <n v="62"/>
    <d v="2015-05-05T00:00:00"/>
    <s v="Topico Medicina"/>
    <s v="K22.0"/>
    <n v="1"/>
    <s v="Atenciones Medicas"/>
    <x v="0"/>
    <x v="0"/>
    <x v="6"/>
    <x v="6"/>
    <x v="55"/>
    <x v="0"/>
    <x v="1"/>
  </r>
  <r>
    <n v="201505"/>
    <n v="1234"/>
    <n v="1"/>
    <s v="161995"/>
    <s v="1"/>
    <s v="DNI_6925"/>
    <s v="Hombre"/>
    <n v="39"/>
    <d v="2015-05-10T00:00:00"/>
    <s v="Topico Medicina"/>
    <s v="Q51.2"/>
    <n v="1"/>
    <s v="Atenciones No Medicas"/>
    <x v="0"/>
    <x v="0"/>
    <x v="10"/>
    <x v="10"/>
    <x v="56"/>
    <x v="0"/>
    <x v="1"/>
  </r>
  <r>
    <n v="201505"/>
    <n v="1234"/>
    <n v="1"/>
    <s v="161A74"/>
    <s v="1"/>
    <s v="DNI_6956"/>
    <s v="Hombre"/>
    <n v="63"/>
    <d v="2015-05-09T00:00:00"/>
    <s v="Topico Medicina"/>
    <s v="Q52.2"/>
    <n v="1"/>
    <s v="Atenciones Medicas"/>
    <x v="0"/>
    <x v="0"/>
    <x v="6"/>
    <x v="6"/>
    <x v="57"/>
    <x v="0"/>
    <x v="1"/>
  </r>
  <r>
    <n v="201505"/>
    <n v="1234"/>
    <n v="1"/>
    <s v="162677"/>
    <s v="1"/>
    <s v="DNI_08917"/>
    <s v="Mujer"/>
    <n v="77"/>
    <d v="2015-05-09T00:00:00"/>
    <s v="Topico Ginecologia"/>
    <s v="O98.1"/>
    <n v="1"/>
    <s v="Atenciones Medicas"/>
    <x v="1"/>
    <x v="1"/>
    <x v="0"/>
    <x v="0"/>
    <x v="58"/>
    <x v="0"/>
    <x v="1"/>
  </r>
  <r>
    <n v="201505"/>
    <n v="1234"/>
    <n v="1"/>
    <s v="1642N7"/>
    <s v="1"/>
    <s v="DNI_08859"/>
    <s v="Mujer"/>
    <n v="49"/>
    <d v="2015-05-01T00:00:00"/>
    <s v="Topico Ginecologia"/>
    <s v="Q96.9"/>
    <n v="1"/>
    <s v="Atenciones Medicas"/>
    <x v="1"/>
    <x v="1"/>
    <x v="2"/>
    <x v="2"/>
    <x v="59"/>
    <x v="0"/>
    <x v="1"/>
  </r>
  <r>
    <n v="201505"/>
    <n v="1234"/>
    <n v="1"/>
    <s v="16514"/>
    <s v="1"/>
    <s v="DNI_1366"/>
    <s v="Hombre"/>
    <n v="76"/>
    <d v="2015-05-01T00:00:00"/>
    <s v="Trauma Shock"/>
    <s v="I15.1"/>
    <n v="1"/>
    <s v="Atenciones Medicas"/>
    <x v="0"/>
    <x v="0"/>
    <x v="0"/>
    <x v="0"/>
    <x v="60"/>
    <x v="0"/>
    <x v="1"/>
  </r>
  <r>
    <n v="201505"/>
    <n v="1234"/>
    <n v="1"/>
    <s v="1652N4"/>
    <s v="1"/>
    <s v="DNI_0495"/>
    <s v="Hombre"/>
    <n v="48"/>
    <d v="2015-05-10T00:00:00"/>
    <s v="Topico Medicina"/>
    <s v="F20.0"/>
    <n v="1"/>
    <s v="Atenciones Medicas"/>
    <x v="0"/>
    <x v="0"/>
    <x v="2"/>
    <x v="2"/>
    <x v="61"/>
    <x v="0"/>
    <x v="1"/>
  </r>
  <r>
    <n v="201505"/>
    <n v="1234"/>
    <n v="1"/>
    <s v="165488"/>
    <s v="1"/>
    <s v="DNI_6948"/>
    <s v="Hombre"/>
    <n v="45"/>
    <d v="2015-05-11T00:00:00"/>
    <s v="Topico Medicina"/>
    <s v="I24.1"/>
    <n v="1"/>
    <s v="Atenciones Medicas"/>
    <x v="0"/>
    <x v="0"/>
    <x v="2"/>
    <x v="2"/>
    <x v="62"/>
    <x v="0"/>
    <x v="1"/>
  </r>
  <r>
    <n v="201505"/>
    <n v="1234"/>
    <n v="1"/>
    <s v="16725A"/>
    <s v="1"/>
    <s v="DNI_08840"/>
    <s v="Mujer"/>
    <n v="46"/>
    <d v="2015-05-08T00:00:00"/>
    <s v="Topico Ginecologia"/>
    <s v="H05.2"/>
    <n v="1"/>
    <s v="Atenciones Medicas"/>
    <x v="1"/>
    <x v="1"/>
    <x v="2"/>
    <x v="2"/>
    <x v="63"/>
    <x v="0"/>
    <x v="1"/>
  </r>
  <r>
    <n v="201505"/>
    <n v="1234"/>
    <n v="1"/>
    <s v="167418"/>
    <s v="1"/>
    <s v="DNI_0619"/>
    <s v="Mujer"/>
    <n v="87"/>
    <d v="2015-05-01T00:00:00"/>
    <s v="Topico Cirugia"/>
    <s v="Z39.0"/>
    <n v="1"/>
    <s v="Atenciones Medicas"/>
    <x v="1"/>
    <x v="1"/>
    <x v="0"/>
    <x v="0"/>
    <x v="64"/>
    <x v="0"/>
    <x v="1"/>
  </r>
  <r>
    <n v="201505"/>
    <n v="1234"/>
    <n v="1"/>
    <s v="169948"/>
    <s v="1"/>
    <s v="DNI_0453"/>
    <s v="Mujer"/>
    <n v="39"/>
    <d v="2015-05-01T00:00:00"/>
    <s v="Topico Medicina"/>
    <s v="S37.4"/>
    <n v="1"/>
    <s v="Atenciones Medicas"/>
    <x v="1"/>
    <x v="1"/>
    <x v="10"/>
    <x v="10"/>
    <x v="65"/>
    <x v="0"/>
    <x v="1"/>
  </r>
  <r>
    <n v="201505"/>
    <n v="1234"/>
    <n v="1"/>
    <s v="174287"/>
    <s v="1"/>
    <s v="DNI_0462"/>
    <s v="Mujer"/>
    <n v="63"/>
    <d v="2015-05-06T00:00:00"/>
    <s v="Topico Medicina"/>
    <s v="Z10.1"/>
    <n v="1"/>
    <s v="Atenciones Medicas"/>
    <x v="1"/>
    <x v="1"/>
    <x v="6"/>
    <x v="6"/>
    <x v="66"/>
    <x v="0"/>
    <x v="1"/>
  </r>
  <r>
    <n v="201505"/>
    <n v="1234"/>
    <n v="1"/>
    <s v="174725"/>
    <s v="1"/>
    <s v="DNI_1320"/>
    <s v="Hombre"/>
    <n v="15"/>
    <d v="2015-05-11T00:00:00"/>
    <s v="Trauma Shock"/>
    <s v="H03.8"/>
    <n v="1"/>
    <s v="Atenciones Medicas"/>
    <x v="0"/>
    <x v="0"/>
    <x v="7"/>
    <x v="7"/>
    <x v="67"/>
    <x v="0"/>
    <x v="1"/>
  </r>
  <r>
    <n v="201505"/>
    <n v="1234"/>
    <n v="1"/>
    <s v="17568A"/>
    <s v="1"/>
    <s v="DNI_08794"/>
    <s v="Mujer"/>
    <n v="45"/>
    <d v="2015-05-09T00:00:00"/>
    <s v="Topico Ginecologia"/>
    <s v="O98.5"/>
    <n v="1"/>
    <s v="Atenciones Medicas"/>
    <x v="1"/>
    <x v="1"/>
    <x v="2"/>
    <x v="2"/>
    <x v="53"/>
    <x v="0"/>
    <x v="1"/>
  </r>
  <r>
    <n v="201505"/>
    <n v="1234"/>
    <n v="1"/>
    <s v="17725"/>
    <s v="1"/>
    <s v="DNI_08921"/>
    <s v="Mujer"/>
    <n v="74"/>
    <d v="2015-05-06T00:00:00"/>
    <s v="Topico Ginecologia"/>
    <s v="O80.1"/>
    <n v="1"/>
    <s v="Atenciones Medicas"/>
    <x v="1"/>
    <x v="1"/>
    <x v="0"/>
    <x v="0"/>
    <x v="68"/>
    <x v="0"/>
    <x v="1"/>
  </r>
  <r>
    <n v="201505"/>
    <n v="1234"/>
    <n v="1"/>
    <s v="177871"/>
    <s v="1"/>
    <s v="DNI_0535"/>
    <s v="Hombre"/>
    <n v="74"/>
    <d v="2015-05-10T00:00:00"/>
    <s v="Topico Cirugia"/>
    <s v="K74.6"/>
    <n v="1"/>
    <s v="Atenciones Medicas"/>
    <x v="0"/>
    <x v="0"/>
    <x v="0"/>
    <x v="0"/>
    <x v="69"/>
    <x v="0"/>
    <x v="1"/>
  </r>
  <r>
    <n v="201505"/>
    <n v="1234"/>
    <n v="1"/>
    <s v="178N99"/>
    <s v="1"/>
    <s v="DNI_6899"/>
    <s v="Mujer"/>
    <n v="50"/>
    <d v="2015-05-05T00:00:00"/>
    <s v="Topico Medicina"/>
    <s v="K13.5"/>
    <n v="1"/>
    <s v="Atenciones Medicas"/>
    <x v="1"/>
    <x v="1"/>
    <x v="5"/>
    <x v="5"/>
    <x v="70"/>
    <x v="0"/>
    <x v="1"/>
  </r>
  <r>
    <n v="201505"/>
    <n v="1234"/>
    <n v="1"/>
    <s v="182195"/>
    <s v="1"/>
    <s v="DNI_6947"/>
    <s v="Mujer"/>
    <n v="53"/>
    <d v="2015-05-08T00:00:00"/>
    <s v="Topico Medicina"/>
    <s v="Z11.4"/>
    <n v="1"/>
    <s v="Atenciones Medicas"/>
    <x v="1"/>
    <x v="1"/>
    <x v="5"/>
    <x v="5"/>
    <x v="71"/>
    <x v="0"/>
    <x v="1"/>
  </r>
  <r>
    <n v="201505"/>
    <n v="1234"/>
    <n v="1"/>
    <s v="1824N2"/>
    <s v="1"/>
    <s v="DNI_0461"/>
    <s v="Hombre"/>
    <n v="37"/>
    <d v="2015-05-05T00:00:00"/>
    <s v="Topico Medicina"/>
    <s v="K14.8"/>
    <n v="1"/>
    <s v="Atenciones Medicas"/>
    <x v="0"/>
    <x v="0"/>
    <x v="10"/>
    <x v="10"/>
    <x v="72"/>
    <x v="0"/>
    <x v="1"/>
  </r>
  <r>
    <n v="201505"/>
    <n v="1234"/>
    <n v="1"/>
    <s v="18296A"/>
    <s v="1"/>
    <s v="DNI_1353"/>
    <s v="Mujer"/>
    <n v="69"/>
    <d v="2015-05-05T00:00:00"/>
    <s v="Trauma Shock"/>
    <s v="K10.9"/>
    <n v="1"/>
    <s v="Atenciones Medicas"/>
    <x v="1"/>
    <x v="1"/>
    <x v="0"/>
    <x v="0"/>
    <x v="73"/>
    <x v="0"/>
    <x v="1"/>
  </r>
  <r>
    <n v="201505"/>
    <n v="1234"/>
    <n v="1"/>
    <s v="18418"/>
    <s v="1"/>
    <s v="DNI_1363"/>
    <s v="Hombre"/>
    <n v="78"/>
    <d v="2015-05-01T00:00:00"/>
    <s v="Trauma Shock"/>
    <s v="I20.1"/>
    <n v="1"/>
    <s v="Atenciones Medicas"/>
    <x v="0"/>
    <x v="0"/>
    <x v="0"/>
    <x v="0"/>
    <x v="74"/>
    <x v="0"/>
    <x v="1"/>
  </r>
  <r>
    <n v="201505"/>
    <n v="1234"/>
    <n v="1"/>
    <s v="186142"/>
    <s v="1"/>
    <s v="DNI_0598"/>
    <s v="Mujer"/>
    <n v="41"/>
    <d v="2015-05-01T00:00:00"/>
    <s v="Topico Cirugia"/>
    <s v="Z35.1"/>
    <n v="1"/>
    <s v="Atenciones Medicas"/>
    <x v="1"/>
    <x v="1"/>
    <x v="4"/>
    <x v="4"/>
    <x v="75"/>
    <x v="0"/>
    <x v="1"/>
  </r>
  <r>
    <n v="201505"/>
    <n v="1234"/>
    <n v="1"/>
    <s v="18682A"/>
    <s v="1"/>
    <s v="DNI_1286"/>
    <s v="Mujer"/>
    <n v="53"/>
    <d v="2015-05-17T00:00:00"/>
    <s v="Trauma Shock"/>
    <s v="I27.9"/>
    <n v="1"/>
    <s v="Atenciones Medicas"/>
    <x v="1"/>
    <x v="1"/>
    <x v="5"/>
    <x v="5"/>
    <x v="76"/>
    <x v="0"/>
    <x v="1"/>
  </r>
  <r>
    <n v="201505"/>
    <n v="1234"/>
    <n v="1"/>
    <s v="188452"/>
    <s v="1"/>
    <s v="DNI_08854"/>
    <s v="Mujer"/>
    <n v="76"/>
    <d v="2015-05-14T00:00:00"/>
    <s v="Topico Ginecologia"/>
    <s v="K13.4"/>
    <n v="1"/>
    <s v="Atenciones Medicas"/>
    <x v="1"/>
    <x v="1"/>
    <x v="0"/>
    <x v="0"/>
    <x v="77"/>
    <x v="0"/>
    <x v="1"/>
  </r>
  <r>
    <n v="201505"/>
    <n v="1234"/>
    <n v="1"/>
    <s v="189455"/>
    <s v="1"/>
    <s v="DNI_0500"/>
    <s v="Mujer"/>
    <n v="51"/>
    <d v="2015-05-10T00:00:00"/>
    <s v="Topico Medicina"/>
    <s v="F25.9"/>
    <n v="1"/>
    <s v="Atenciones Medicas"/>
    <x v="1"/>
    <x v="1"/>
    <x v="5"/>
    <x v="5"/>
    <x v="78"/>
    <x v="0"/>
    <x v="1"/>
  </r>
  <r>
    <n v="201505"/>
    <n v="1234"/>
    <n v="1"/>
    <s v="18A1A2"/>
    <s v="1"/>
    <s v="DNI_0432"/>
    <s v="Mujer"/>
    <n v="35"/>
    <d v="2015-05-01T00:00:00"/>
    <s v="Topico Medicina"/>
    <s v="T19.3"/>
    <n v="1"/>
    <s v="Atenciones Medicas"/>
    <x v="1"/>
    <x v="1"/>
    <x v="10"/>
    <x v="10"/>
    <x v="79"/>
    <x v="0"/>
    <x v="1"/>
  </r>
  <r>
    <n v="201505"/>
    <n v="1234"/>
    <n v="1"/>
    <s v="18A6N2"/>
    <s v="1"/>
    <s v="DNI_0602"/>
    <s v="Mujer"/>
    <n v="82"/>
    <d v="2015-05-05T00:00:00"/>
    <s v="Topico Cirugia"/>
    <s v="K29.5"/>
    <n v="1"/>
    <s v="Atenciones Medicas"/>
    <x v="1"/>
    <x v="1"/>
    <x v="0"/>
    <x v="0"/>
    <x v="80"/>
    <x v="0"/>
    <x v="1"/>
  </r>
  <r>
    <n v="201505"/>
    <n v="1234"/>
    <n v="1"/>
    <s v="18A782"/>
    <s v="1"/>
    <s v="DNI_6914"/>
    <s v="Mujer"/>
    <n v="45"/>
    <d v="2015-05-11T00:00:00"/>
    <s v="Topico Medicina"/>
    <s v="F44.1"/>
    <n v="1"/>
    <s v="Atenciones Medicas"/>
    <x v="1"/>
    <x v="1"/>
    <x v="2"/>
    <x v="2"/>
    <x v="81"/>
    <x v="0"/>
    <x v="1"/>
  </r>
  <r>
    <n v="201505"/>
    <n v="1234"/>
    <n v="1"/>
    <s v="18AN19"/>
    <s v="1"/>
    <s v="DNI_0514"/>
    <s v="Mujer"/>
    <n v="60"/>
    <d v="2015-05-09T00:00:00"/>
    <s v="Topico Medicina"/>
    <s v="Q51.5"/>
    <n v="1"/>
    <s v="Atenciones Medicas"/>
    <x v="1"/>
    <x v="1"/>
    <x v="6"/>
    <x v="6"/>
    <x v="82"/>
    <x v="0"/>
    <x v="1"/>
  </r>
  <r>
    <n v="201505"/>
    <n v="1234"/>
    <n v="1"/>
    <s v="18NN19"/>
    <s v="1"/>
    <s v="DNI_08802"/>
    <s v="Mujer"/>
    <n v="66"/>
    <d v="2015-05-07T00:00:00"/>
    <s v="Topico Ginecologia"/>
    <s v="Z10.3"/>
    <n v="1"/>
    <s v="Atenciones Medicas"/>
    <x v="1"/>
    <x v="1"/>
    <x v="0"/>
    <x v="0"/>
    <x v="83"/>
    <x v="0"/>
    <x v="1"/>
  </r>
  <r>
    <n v="201505"/>
    <n v="1234"/>
    <n v="1"/>
    <s v="191918"/>
    <s v="1"/>
    <s v="DNI_0454"/>
    <s v="Mujer"/>
    <n v="59"/>
    <d v="2015-05-11T00:00:00"/>
    <s v="Topico Medicina"/>
    <s v="I22.9"/>
    <n v="1"/>
    <s v="Atenciones Medicas"/>
    <x v="1"/>
    <x v="1"/>
    <x v="3"/>
    <x v="3"/>
    <x v="84"/>
    <x v="0"/>
    <x v="1"/>
  </r>
  <r>
    <n v="201505"/>
    <n v="1234"/>
    <n v="1"/>
    <s v="192174"/>
    <s v="1"/>
    <s v="DNI_1284"/>
    <s v="Mujer"/>
    <n v="74"/>
    <d v="2015-05-01T00:00:00"/>
    <s v="Trauma Shock"/>
    <s v="I15.0"/>
    <n v="1"/>
    <s v="Atenciones Medicas"/>
    <x v="1"/>
    <x v="1"/>
    <x v="0"/>
    <x v="0"/>
    <x v="85"/>
    <x v="0"/>
    <x v="1"/>
  </r>
  <r>
    <n v="201505"/>
    <n v="1234"/>
    <n v="1"/>
    <s v="194188"/>
    <s v="1"/>
    <s v="DNI_1282"/>
    <s v="Hombre"/>
    <n v="75"/>
    <d v="2015-05-05T00:00:00"/>
    <s v="Trauma Shock"/>
    <s v="K09.9"/>
    <n v="1"/>
    <s v="Atenciones Medicas"/>
    <x v="0"/>
    <x v="0"/>
    <x v="0"/>
    <x v="0"/>
    <x v="86"/>
    <x v="0"/>
    <x v="1"/>
  </r>
  <r>
    <n v="201505"/>
    <n v="1234"/>
    <n v="1"/>
    <s v="1951A2"/>
    <s v="1"/>
    <s v="DNI_08786"/>
    <s v="Mujer"/>
    <n v="42"/>
    <d v="2015-05-01T00:00:00"/>
    <s v="Topico Ginecologia"/>
    <s v="Z03.2"/>
    <n v="1"/>
    <s v="Atenciones Medicas"/>
    <x v="1"/>
    <x v="1"/>
    <x v="4"/>
    <x v="4"/>
    <x v="87"/>
    <x v="0"/>
    <x v="1"/>
  </r>
  <r>
    <n v="201505"/>
    <n v="1234"/>
    <n v="1"/>
    <s v="196726"/>
    <s v="1"/>
    <s v="DNI_0596"/>
    <s v="Hombre"/>
    <n v="51"/>
    <d v="2015-05-01T00:00:00"/>
    <s v="Topico Cirugia"/>
    <s v="B18.2"/>
    <n v="1"/>
    <s v="Atenciones Medicas"/>
    <x v="0"/>
    <x v="0"/>
    <x v="5"/>
    <x v="5"/>
    <x v="88"/>
    <x v="0"/>
    <x v="1"/>
  </r>
  <r>
    <n v="201505"/>
    <n v="1234"/>
    <n v="1"/>
    <s v="198488"/>
    <s v="1"/>
    <s v="DNI_1358"/>
    <s v="Mujer"/>
    <n v="56"/>
    <d v="2015-05-11T00:00:00"/>
    <s v="Trauma Shock"/>
    <s v="H04.6"/>
    <n v="1"/>
    <s v="Atenciones Medicas"/>
    <x v="1"/>
    <x v="1"/>
    <x v="3"/>
    <x v="3"/>
    <x v="89"/>
    <x v="0"/>
    <x v="1"/>
  </r>
  <r>
    <n v="201505"/>
    <n v="1234"/>
    <n v="1"/>
    <s v="1995A7"/>
    <s v="1"/>
    <s v="DNI_0515"/>
    <s v="Mujer"/>
    <n v="76"/>
    <d v="2015-05-05T00:00:00"/>
    <s v="Topico Medicina"/>
    <s v="F41.2"/>
    <n v="1"/>
    <s v="Atenciones Medicas"/>
    <x v="1"/>
    <x v="1"/>
    <x v="0"/>
    <x v="0"/>
    <x v="90"/>
    <x v="0"/>
    <x v="1"/>
  </r>
  <r>
    <n v="201505"/>
    <n v="1234"/>
    <n v="1"/>
    <s v="19A2A2"/>
    <s v="1"/>
    <s v="DNI_08848"/>
    <s v="Mujer"/>
    <n v="47"/>
    <d v="2015-05-09T00:00:00"/>
    <s v="Topico Ginecologia"/>
    <s v="Q51.2"/>
    <n v="1"/>
    <s v="Atenciones Medicas"/>
    <x v="1"/>
    <x v="1"/>
    <x v="2"/>
    <x v="2"/>
    <x v="56"/>
    <x v="0"/>
    <x v="1"/>
  </r>
  <r>
    <n v="201505"/>
    <n v="1234"/>
    <n v="1"/>
    <s v="19A752"/>
    <s v="1"/>
    <s v="DNI_0599"/>
    <s v="Mujer"/>
    <n v="52"/>
    <d v="2015-05-10T00:00:00"/>
    <s v="Topico Cirugia"/>
    <s v="N18.2"/>
    <n v="1"/>
    <s v="Atenciones Medicas"/>
    <x v="1"/>
    <x v="1"/>
    <x v="5"/>
    <x v="5"/>
    <x v="91"/>
    <x v="0"/>
    <x v="1"/>
  </r>
  <r>
    <n v="201505"/>
    <n v="1234"/>
    <n v="1"/>
    <s v="19AN2"/>
    <s v="1"/>
    <s v="DNI_08829"/>
    <s v="Mujer"/>
    <n v="67"/>
    <d v="2015-05-10T00:00:00"/>
    <s v="Topico Ginecologia"/>
    <s v="O98.6"/>
    <n v="1"/>
    <s v="Atenciones Medicas"/>
    <x v="1"/>
    <x v="1"/>
    <x v="0"/>
    <x v="0"/>
    <x v="92"/>
    <x v="0"/>
    <x v="1"/>
  </r>
  <r>
    <n v="201505"/>
    <n v="1234"/>
    <n v="1"/>
    <s v="19N24"/>
    <s v="1"/>
    <s v="DNI_6910"/>
    <s v="Hombre"/>
    <n v="36"/>
    <d v="2015-05-07T00:00:00"/>
    <s v="Topico Medicina"/>
    <s v="Z11.1"/>
    <n v="1"/>
    <s v="Atenciones Medicas"/>
    <x v="0"/>
    <x v="0"/>
    <x v="10"/>
    <x v="10"/>
    <x v="93"/>
    <x v="0"/>
    <x v="1"/>
  </r>
  <r>
    <n v="201505"/>
    <n v="1234"/>
    <n v="1"/>
    <s v="19N428"/>
    <s v="1"/>
    <s v="DNI_0443"/>
    <s v="Hombre"/>
    <n v="37"/>
    <d v="2015-05-01T00:00:00"/>
    <s v="Topico Medicina"/>
    <s v="Z31.1"/>
    <n v="1"/>
    <s v="Atenciones Medicas"/>
    <x v="0"/>
    <x v="0"/>
    <x v="10"/>
    <x v="10"/>
    <x v="94"/>
    <x v="0"/>
    <x v="1"/>
  </r>
  <r>
    <n v="201505"/>
    <n v="1234"/>
    <n v="1"/>
    <s v="1A19A4"/>
    <s v="1"/>
    <s v="DNI_0466"/>
    <s v="Mujer"/>
    <n v="47"/>
    <d v="2015-05-05T00:00:00"/>
    <s v="Topico Medicina"/>
    <s v="K14.9"/>
    <n v="1"/>
    <s v="Atenciones Medicas"/>
    <x v="1"/>
    <x v="1"/>
    <x v="2"/>
    <x v="2"/>
    <x v="95"/>
    <x v="0"/>
    <x v="1"/>
  </r>
  <r>
    <n v="201505"/>
    <n v="1234"/>
    <n v="1"/>
    <s v="1A2269"/>
    <s v="1"/>
    <s v="DNI_0507"/>
    <s v="Mujer"/>
    <n v="54"/>
    <d v="2015-05-07T00:00:00"/>
    <s v="Topico Medicina"/>
    <s v="Z12.0"/>
    <n v="1"/>
    <s v="Atenciones Medicas"/>
    <x v="1"/>
    <x v="1"/>
    <x v="5"/>
    <x v="5"/>
    <x v="96"/>
    <x v="0"/>
    <x v="1"/>
  </r>
  <r>
    <n v="201505"/>
    <n v="1234"/>
    <n v="1"/>
    <s v="1A22A"/>
    <s v="1"/>
    <s v="DNI_0575"/>
    <s v="Mujer"/>
    <n v="68"/>
    <d v="2015-05-10T00:00:00"/>
    <s v="Topico Cirugia"/>
    <s v="D13.1"/>
    <n v="1"/>
    <s v="Atenciones Medicas"/>
    <x v="1"/>
    <x v="1"/>
    <x v="0"/>
    <x v="0"/>
    <x v="97"/>
    <x v="0"/>
    <x v="1"/>
  </r>
  <r>
    <n v="201505"/>
    <n v="1234"/>
    <n v="1"/>
    <s v="1A22A2"/>
    <s v="1"/>
    <s v="DNI_6963"/>
    <s v="Mujer"/>
    <n v="57"/>
    <d v="2015-05-05T00:00:00"/>
    <s v="Topico Medicina"/>
    <s v="F60.8"/>
    <n v="1"/>
    <s v="Atenciones Medicas"/>
    <x v="1"/>
    <x v="1"/>
    <x v="3"/>
    <x v="3"/>
    <x v="98"/>
    <x v="0"/>
    <x v="1"/>
  </r>
  <r>
    <n v="201505"/>
    <n v="1234"/>
    <n v="1"/>
    <s v="1A2865"/>
    <s v="1"/>
    <s v="DNI_1346"/>
    <s v="Hombre"/>
    <n v="68"/>
    <d v="2015-05-01T00:00:00"/>
    <s v="Trauma Shock"/>
    <s v="I13.9"/>
    <n v="1"/>
    <s v="Atenciones Medicas"/>
    <x v="0"/>
    <x v="0"/>
    <x v="0"/>
    <x v="0"/>
    <x v="99"/>
    <x v="0"/>
    <x v="1"/>
  </r>
  <r>
    <n v="201505"/>
    <n v="1234"/>
    <n v="1"/>
    <s v="1A2NA1"/>
    <s v="1"/>
    <s v="DNI_1349"/>
    <s v="Mujer"/>
    <n v="54"/>
    <d v="2015-05-05T00:00:00"/>
    <s v="Trauma Shock"/>
    <s v="K10.1"/>
    <n v="1"/>
    <s v="Atenciones Medicas"/>
    <x v="1"/>
    <x v="1"/>
    <x v="5"/>
    <x v="5"/>
    <x v="100"/>
    <x v="0"/>
    <x v="1"/>
  </r>
  <r>
    <n v="201505"/>
    <n v="1234"/>
    <n v="1"/>
    <s v="1A2NAN"/>
    <s v="1"/>
    <s v="DNI_08855"/>
    <s v="Mujer"/>
    <n v="53"/>
    <d v="2015-05-09T00:00:00"/>
    <s v="Topico Ginecologia"/>
    <s v="O99.7"/>
    <n v="1"/>
    <s v="Atenciones Medicas"/>
    <x v="1"/>
    <x v="1"/>
    <x v="5"/>
    <x v="5"/>
    <x v="101"/>
    <x v="0"/>
    <x v="1"/>
  </r>
  <r>
    <n v="201505"/>
    <n v="1234"/>
    <n v="1"/>
    <s v="1A44A4"/>
    <s v="1"/>
    <s v="DNI_0521"/>
    <s v="Hombre"/>
    <n v="69"/>
    <d v="2015-05-05T00:00:00"/>
    <s v="Topico Medicina"/>
    <s v="K21.9"/>
    <n v="1"/>
    <s v="Atenciones Medicas"/>
    <x v="0"/>
    <x v="0"/>
    <x v="0"/>
    <x v="0"/>
    <x v="15"/>
    <x v="0"/>
    <x v="1"/>
  </r>
  <r>
    <n v="201505"/>
    <n v="1234"/>
    <n v="1"/>
    <s v="1A4549"/>
    <s v="1"/>
    <s v="DNI_0409"/>
    <s v="Mujer"/>
    <n v="86"/>
    <d v="2015-05-01T00:00:00"/>
    <s v="Topico Medicina"/>
    <s v="Q97.2"/>
    <n v="1"/>
    <s v="Atenciones Medicas"/>
    <x v="1"/>
    <x v="1"/>
    <x v="0"/>
    <x v="0"/>
    <x v="102"/>
    <x v="0"/>
    <x v="1"/>
  </r>
  <r>
    <n v="201505"/>
    <n v="1234"/>
    <n v="1"/>
    <s v="1A4NN6"/>
    <s v="1"/>
    <s v="DNI_0504"/>
    <s v="Mujer"/>
    <n v="53"/>
    <d v="2015-05-05T00:00:00"/>
    <s v="Topico Medicina"/>
    <s v="K21.0"/>
    <n v="1"/>
    <s v="Atenciones Medicas"/>
    <x v="1"/>
    <x v="1"/>
    <x v="5"/>
    <x v="5"/>
    <x v="103"/>
    <x v="0"/>
    <x v="1"/>
  </r>
  <r>
    <n v="201505"/>
    <n v="1234"/>
    <n v="1"/>
    <s v="1A516A"/>
    <s v="1"/>
    <s v="DNI_6958"/>
    <s v="Mujer"/>
    <n v="55"/>
    <d v="2015-05-08T00:00:00"/>
    <s v="Topico Medicina"/>
    <s v="O99.8"/>
    <n v="1"/>
    <s v="Atenciones Medicas"/>
    <x v="1"/>
    <x v="1"/>
    <x v="3"/>
    <x v="3"/>
    <x v="104"/>
    <x v="0"/>
    <x v="1"/>
  </r>
  <r>
    <n v="201505"/>
    <n v="1234"/>
    <n v="1"/>
    <s v="1A529N"/>
    <s v="1"/>
    <s v="DNI_0606"/>
    <s v="Mujer"/>
    <n v="59"/>
    <d v="2015-05-05T00:00:00"/>
    <s v="Topico Cirugia"/>
    <s v="K58.0"/>
    <n v="1"/>
    <s v="Atenciones Medicas"/>
    <x v="1"/>
    <x v="1"/>
    <x v="3"/>
    <x v="3"/>
    <x v="34"/>
    <x v="0"/>
    <x v="1"/>
  </r>
  <r>
    <n v="201505"/>
    <n v="1234"/>
    <n v="1"/>
    <s v="1A6921"/>
    <s v="1"/>
    <s v="DNI_0498"/>
    <s v="Mujer"/>
    <n v="53"/>
    <d v="2015-05-11T00:00:00"/>
    <s v="Topico Medicina"/>
    <s v="I25.2"/>
    <n v="1"/>
    <s v="Atenciones Medicas"/>
    <x v="1"/>
    <x v="1"/>
    <x v="5"/>
    <x v="5"/>
    <x v="105"/>
    <x v="0"/>
    <x v="1"/>
  </r>
  <r>
    <n v="201505"/>
    <n v="1234"/>
    <n v="1"/>
    <s v="1A727N"/>
    <s v="1"/>
    <s v="DNI_0497"/>
    <s v="Mujer"/>
    <n v="48"/>
    <d v="2015-05-01T00:00:00"/>
    <s v="Topico Medicina"/>
    <s v="Q97.3"/>
    <n v="1"/>
    <s v="Atenciones Medicas"/>
    <x v="1"/>
    <x v="1"/>
    <x v="2"/>
    <x v="2"/>
    <x v="106"/>
    <x v="0"/>
    <x v="1"/>
  </r>
  <r>
    <n v="201505"/>
    <n v="1234"/>
    <n v="1"/>
    <s v="1A754"/>
    <s v="1"/>
    <s v="DNI_0522"/>
    <s v="Hombre"/>
    <n v="70"/>
    <d v="2015-05-08T00:00:00"/>
    <s v="Topico Medicina"/>
    <s v="Z10.3"/>
    <n v="1"/>
    <s v="Atenciones Medicas"/>
    <x v="0"/>
    <x v="0"/>
    <x v="0"/>
    <x v="0"/>
    <x v="83"/>
    <x v="0"/>
    <x v="1"/>
  </r>
  <r>
    <n v="201505"/>
    <n v="1234"/>
    <n v="1"/>
    <s v="1A862N"/>
    <s v="1"/>
    <s v="DNI_6949"/>
    <s v="Mujer"/>
    <n v="62"/>
    <d v="2015-05-08T00:00:00"/>
    <s v="Topico Medicina"/>
    <s v="Q50.2"/>
    <n v="1"/>
    <s v="Atenciones Medicas"/>
    <x v="1"/>
    <x v="1"/>
    <x v="6"/>
    <x v="6"/>
    <x v="2"/>
    <x v="0"/>
    <x v="1"/>
  </r>
  <r>
    <n v="201505"/>
    <n v="1234"/>
    <n v="1"/>
    <s v="1A9441"/>
    <s v="1"/>
    <s v="DNI_0591"/>
    <s v="Mujer"/>
    <n v="69"/>
    <d v="2015-05-11T00:00:00"/>
    <s v="Topico Cirugia"/>
    <s v="C18.0"/>
    <n v="1"/>
    <s v="Atenciones Medicas"/>
    <x v="1"/>
    <x v="1"/>
    <x v="0"/>
    <x v="0"/>
    <x v="107"/>
    <x v="0"/>
    <x v="1"/>
  </r>
  <r>
    <n v="201505"/>
    <n v="1234"/>
    <n v="1"/>
    <s v="1A9A74"/>
    <s v="1"/>
    <s v="DNI_0458"/>
    <s v="Mujer"/>
    <n v="74"/>
    <d v="2015-05-05T00:00:00"/>
    <s v="Topico Medicina"/>
    <s v="F33.1"/>
    <n v="1"/>
    <s v="Atenciones Medicas"/>
    <x v="1"/>
    <x v="1"/>
    <x v="0"/>
    <x v="0"/>
    <x v="108"/>
    <x v="0"/>
    <x v="1"/>
  </r>
  <r>
    <n v="201505"/>
    <n v="1234"/>
    <n v="1"/>
    <s v="1AA18A"/>
    <s v="1"/>
    <s v="DNI_0545"/>
    <s v="Hombre"/>
    <n v="67"/>
    <d v="2015-05-01T00:00:00"/>
    <s v="Topico Cirugia"/>
    <s v="Z35.6"/>
    <n v="1"/>
    <s v="Atenciones Medicas"/>
    <x v="0"/>
    <x v="0"/>
    <x v="0"/>
    <x v="0"/>
    <x v="109"/>
    <x v="0"/>
    <x v="1"/>
  </r>
  <r>
    <n v="201505"/>
    <n v="1234"/>
    <n v="1"/>
    <s v="1AA527"/>
    <s v="1"/>
    <s v="DNI_6946"/>
    <s v="Mujer"/>
    <n v="66"/>
    <d v="2015-05-01T00:00:00"/>
    <s v="Topico Medicina"/>
    <s v="Z30.5"/>
    <n v="1"/>
    <s v="Atenciones Medicas"/>
    <x v="1"/>
    <x v="1"/>
    <x v="0"/>
    <x v="0"/>
    <x v="110"/>
    <x v="0"/>
    <x v="1"/>
  </r>
  <r>
    <n v="201505"/>
    <n v="1234"/>
    <n v="1"/>
    <s v="1ANN9A"/>
    <s v="1"/>
    <s v="DNI_0101"/>
    <s v="Mujer"/>
    <n v="39"/>
    <d v="2015-05-01T00:00:00"/>
    <s v="Topico Ginecologia"/>
    <s v="I25.3"/>
    <n v="1"/>
    <s v="Atenciones Medicas"/>
    <x v="1"/>
    <x v="1"/>
    <x v="10"/>
    <x v="10"/>
    <x v="38"/>
    <x v="0"/>
    <x v="1"/>
  </r>
  <r>
    <n v="201505"/>
    <n v="1234"/>
    <n v="1"/>
    <s v="1N1A89"/>
    <s v="1"/>
    <s v="DNI_6911"/>
    <s v="Mujer"/>
    <n v="36"/>
    <d v="2015-05-07T00:00:00"/>
    <s v="Topico Medicina"/>
    <s v="Z11.4"/>
    <n v="1"/>
    <s v="Atenciones Medicas"/>
    <x v="1"/>
    <x v="1"/>
    <x v="10"/>
    <x v="10"/>
    <x v="71"/>
    <x v="0"/>
    <x v="1"/>
  </r>
  <r>
    <n v="201505"/>
    <n v="1234"/>
    <n v="1"/>
    <s v="1N49"/>
    <s v="1"/>
    <s v="DNI_08801"/>
    <s v="Mujer"/>
    <n v="64"/>
    <d v="2015-05-01T00:00:00"/>
    <s v="Topico Ginecologia"/>
    <s v="Z02.3"/>
    <n v="1"/>
    <s v="Atenciones Medicas"/>
    <x v="1"/>
    <x v="1"/>
    <x v="6"/>
    <x v="6"/>
    <x v="111"/>
    <x v="0"/>
    <x v="1"/>
  </r>
  <r>
    <n v="201505"/>
    <n v="1234"/>
    <n v="1"/>
    <s v="1N59N7"/>
    <s v="1"/>
    <s v="DNI_0468"/>
    <s v="Mujer"/>
    <n v="63"/>
    <d v="2015-05-10T00:00:00"/>
    <s v="Topico Medicina"/>
    <s v="Q51.1"/>
    <n v="1"/>
    <s v="Atenciones Medicas"/>
    <x v="1"/>
    <x v="1"/>
    <x v="6"/>
    <x v="6"/>
    <x v="112"/>
    <x v="0"/>
    <x v="1"/>
  </r>
  <r>
    <n v="201505"/>
    <n v="1234"/>
    <n v="1"/>
    <s v="1N7425"/>
    <s v="1"/>
    <s v="DNI_0419"/>
    <s v="Mujer"/>
    <n v="28"/>
    <d v="2015-05-10T00:00:00"/>
    <s v="Topico Medicina"/>
    <s v="F41.1"/>
    <n v="1"/>
    <s v="Atenciones Medicas"/>
    <x v="1"/>
    <x v="1"/>
    <x v="8"/>
    <x v="8"/>
    <x v="113"/>
    <x v="0"/>
    <x v="1"/>
  </r>
  <r>
    <n v="201505"/>
    <n v="1234"/>
    <n v="1"/>
    <s v="1N86AN"/>
    <s v="1"/>
    <s v="DNI_08918"/>
    <s v="Mujer"/>
    <n v="64"/>
    <d v="2015-05-07T00:00:00"/>
    <s v="Topico Ginecologia"/>
    <s v="Z11.1"/>
    <n v="1"/>
    <s v="Atenciones Medicas"/>
    <x v="1"/>
    <x v="1"/>
    <x v="6"/>
    <x v="6"/>
    <x v="93"/>
    <x v="0"/>
    <x v="1"/>
  </r>
  <r>
    <n v="201505"/>
    <n v="1234"/>
    <n v="1"/>
    <s v="1N9267"/>
    <s v="1"/>
    <s v="DNI_1322"/>
    <s v="Mujer"/>
    <n v="61"/>
    <d v="2015-05-17T00:00:00"/>
    <s v="Trauma Shock"/>
    <s v="I27.0"/>
    <n v="1"/>
    <s v="Atenciones Medicas"/>
    <x v="1"/>
    <x v="1"/>
    <x v="6"/>
    <x v="6"/>
    <x v="114"/>
    <x v="0"/>
    <x v="1"/>
  </r>
  <r>
    <n v="201505"/>
    <n v="1234"/>
    <n v="1"/>
    <s v="1NN714"/>
    <s v="1"/>
    <s v="DNI_0457"/>
    <s v="Hombre"/>
    <n v="75"/>
    <d v="2015-05-10T00:00:00"/>
    <s v="Topico Medicina"/>
    <s v="Q50.4"/>
    <n v="1"/>
    <s v="Atenciones Medicas"/>
    <x v="0"/>
    <x v="0"/>
    <x v="0"/>
    <x v="0"/>
    <x v="115"/>
    <x v="0"/>
    <x v="1"/>
  </r>
  <r>
    <n v="201505"/>
    <n v="1234"/>
    <n v="1"/>
    <s v="212785"/>
    <s v="1"/>
    <s v="DNI_6923"/>
    <s v="Hombre"/>
    <n v="65"/>
    <d v="2015-05-05T00:00:00"/>
    <s v="Topico Medicina"/>
    <s v="K13.6"/>
    <n v="1"/>
    <s v="Atenciones Medicas"/>
    <x v="0"/>
    <x v="0"/>
    <x v="0"/>
    <x v="0"/>
    <x v="116"/>
    <x v="0"/>
    <x v="1"/>
  </r>
  <r>
    <n v="201505"/>
    <n v="1234"/>
    <n v="1"/>
    <s v="2157AA"/>
    <s v="1"/>
    <s v="DNI_6907"/>
    <s v="Hombre"/>
    <n v="27"/>
    <d v="2015-05-01T00:00:00"/>
    <s v="Topico Medicina"/>
    <s v="S31.4"/>
    <n v="1"/>
    <s v="Atenciones Medicas"/>
    <x v="0"/>
    <x v="0"/>
    <x v="8"/>
    <x v="8"/>
    <x v="117"/>
    <x v="0"/>
    <x v="1"/>
  </r>
  <r>
    <n v="201505"/>
    <n v="1234"/>
    <n v="1"/>
    <s v="2161N7"/>
    <s v="1"/>
    <s v="DNI_0527"/>
    <s v="Hombre"/>
    <n v="67"/>
    <d v="2015-05-01T00:00:00"/>
    <s v="Topico Cirugia"/>
    <s v="K29.9"/>
    <n v="1"/>
    <s v="Atenciones Medicas"/>
    <x v="0"/>
    <x v="0"/>
    <x v="0"/>
    <x v="0"/>
    <x v="118"/>
    <x v="0"/>
    <x v="1"/>
  </r>
  <r>
    <n v="201505"/>
    <n v="1234"/>
    <n v="1"/>
    <s v="216768"/>
    <s v="1"/>
    <s v="DNI_1283"/>
    <s v="Hombre"/>
    <n v="77"/>
    <d v="2015-05-05T00:00:00"/>
    <s v="Trauma Shock"/>
    <s v="K05.2"/>
    <n v="1"/>
    <s v="Atenciones Medicas"/>
    <x v="0"/>
    <x v="0"/>
    <x v="0"/>
    <x v="0"/>
    <x v="119"/>
    <x v="0"/>
    <x v="1"/>
  </r>
  <r>
    <n v="201505"/>
    <n v="1234"/>
    <n v="1"/>
    <s v="2169N"/>
    <s v="1"/>
    <s v="DNI_08804"/>
    <s v="Mujer"/>
    <n v="57"/>
    <d v="2015-05-08T00:00:00"/>
    <s v="Topico Ginecologia"/>
    <s v="H05.9"/>
    <n v="1"/>
    <s v="Atenciones Medicas"/>
    <x v="1"/>
    <x v="1"/>
    <x v="3"/>
    <x v="3"/>
    <x v="120"/>
    <x v="0"/>
    <x v="1"/>
  </r>
  <r>
    <n v="201505"/>
    <n v="1234"/>
    <n v="1"/>
    <s v="2174N8"/>
    <s v="1"/>
    <s v="DNI_08834"/>
    <s v="Mujer"/>
    <n v="37"/>
    <d v="2015-05-07T00:00:00"/>
    <s v="Topico Ginecologia"/>
    <s v="Z11.3"/>
    <n v="1"/>
    <s v="Atenciones Medicas"/>
    <x v="1"/>
    <x v="1"/>
    <x v="10"/>
    <x v="10"/>
    <x v="121"/>
    <x v="0"/>
    <x v="1"/>
  </r>
  <r>
    <n v="201505"/>
    <n v="1234"/>
    <n v="1"/>
    <s v="218N94"/>
    <s v="1"/>
    <s v="DNI_0503"/>
    <s v="Mujer"/>
    <n v="51"/>
    <d v="2015-05-11T00:00:00"/>
    <s v="Topico Medicina"/>
    <s v="F33.1"/>
    <n v="1"/>
    <s v="Atenciones Medicas"/>
    <x v="1"/>
    <x v="1"/>
    <x v="5"/>
    <x v="5"/>
    <x v="108"/>
    <x v="0"/>
    <x v="1"/>
  </r>
  <r>
    <n v="201505"/>
    <n v="1234"/>
    <n v="1"/>
    <s v="22275"/>
    <s v="1"/>
    <s v="DNI_08924"/>
    <s v="Mujer"/>
    <n v="52"/>
    <d v="2015-05-01T00:00:00"/>
    <s v="Topico Ginecologia"/>
    <s v="Z03.0"/>
    <n v="1"/>
    <s v="Atenciones Medicas"/>
    <x v="1"/>
    <x v="1"/>
    <x v="5"/>
    <x v="5"/>
    <x v="122"/>
    <x v="0"/>
    <x v="1"/>
  </r>
  <r>
    <n v="201505"/>
    <n v="1234"/>
    <n v="1"/>
    <s v="22285A"/>
    <s v="1"/>
    <s v="DNI_08811"/>
    <s v="Mujer"/>
    <n v="54"/>
    <d v="2015-05-09T00:00:00"/>
    <s v="Topico Ginecologia"/>
    <s v="O92.5"/>
    <n v="1"/>
    <s v="Atenciones Medicas"/>
    <x v="1"/>
    <x v="1"/>
    <x v="5"/>
    <x v="5"/>
    <x v="123"/>
    <x v="0"/>
    <x v="1"/>
  </r>
  <r>
    <n v="201505"/>
    <n v="1234"/>
    <n v="1"/>
    <s v="225856"/>
    <s v="1"/>
    <s v="DNI_0401"/>
    <s v="Hombre"/>
    <n v="100"/>
    <d v="2015-05-11T00:00:00"/>
    <s v="Topico Medicina"/>
    <s v="F00.1"/>
    <n v="1"/>
    <s v="Atenciones Medicas"/>
    <x v="0"/>
    <x v="0"/>
    <x v="0"/>
    <x v="0"/>
    <x v="124"/>
    <x v="0"/>
    <x v="1"/>
  </r>
  <r>
    <n v="201505"/>
    <n v="1234"/>
    <n v="1"/>
    <s v="225896"/>
    <s v="1"/>
    <s v="DNI_0439"/>
    <s v="Mujer"/>
    <n v="45"/>
    <d v="2015-05-09T00:00:00"/>
    <s v="Topico Medicina"/>
    <s v="Q51.7"/>
    <n v="1"/>
    <s v="Atenciones Medicas"/>
    <x v="1"/>
    <x v="1"/>
    <x v="2"/>
    <x v="2"/>
    <x v="125"/>
    <x v="0"/>
    <x v="1"/>
  </r>
  <r>
    <n v="201505"/>
    <n v="1234"/>
    <n v="1"/>
    <s v="2258NN"/>
    <s v="1"/>
    <s v="DNI_0478"/>
    <s v="Mujer"/>
    <n v="59"/>
    <d v="2015-05-01T00:00:00"/>
    <s v="Topico Medicina"/>
    <s v="T19.2"/>
    <n v="1"/>
    <s v="Atenciones Medicas"/>
    <x v="1"/>
    <x v="1"/>
    <x v="3"/>
    <x v="3"/>
    <x v="126"/>
    <x v="0"/>
    <x v="1"/>
  </r>
  <r>
    <n v="201505"/>
    <n v="1234"/>
    <n v="1"/>
    <s v="226926"/>
    <s v="1"/>
    <s v="DNI_0567"/>
    <s v="Hombre"/>
    <n v="75"/>
    <d v="2015-05-10T00:00:00"/>
    <s v="Topico Cirugia"/>
    <s v="B18.1"/>
    <n v="1"/>
    <s v="Atenciones Medicas"/>
    <x v="0"/>
    <x v="0"/>
    <x v="0"/>
    <x v="0"/>
    <x v="127"/>
    <x v="0"/>
    <x v="1"/>
  </r>
  <r>
    <n v="201505"/>
    <n v="1234"/>
    <n v="1"/>
    <s v="226N44"/>
    <s v="1"/>
    <s v="DNI_08923"/>
    <s v="Mujer"/>
    <n v="75"/>
    <d v="2015-05-09T00:00:00"/>
    <s v="Topico Ginecologia"/>
    <s v="O98.3"/>
    <n v="1"/>
    <s v="Atenciones Medicas"/>
    <x v="1"/>
    <x v="1"/>
    <x v="0"/>
    <x v="0"/>
    <x v="128"/>
    <x v="0"/>
    <x v="1"/>
  </r>
  <r>
    <n v="201505"/>
    <n v="1234"/>
    <n v="1"/>
    <s v="228N84"/>
    <s v="1"/>
    <s v="DNI_0540"/>
    <s v="Mujer"/>
    <n v="56"/>
    <d v="2015-05-10T00:00:00"/>
    <s v="Topico Cirugia"/>
    <s v="K29.3"/>
    <n v="1"/>
    <s v="Atenciones Medicas"/>
    <x v="1"/>
    <x v="1"/>
    <x v="3"/>
    <x v="3"/>
    <x v="10"/>
    <x v="0"/>
    <x v="1"/>
  </r>
  <r>
    <n v="201505"/>
    <n v="1234"/>
    <n v="1"/>
    <s v="229A49"/>
    <s v="1"/>
    <s v="DNI_08815"/>
    <s v="Mujer"/>
    <n v="56"/>
    <d v="2015-05-14T00:00:00"/>
    <s v="Topico Ginecologia"/>
    <s v="K14.2"/>
    <n v="1"/>
    <s v="Atenciones Medicas"/>
    <x v="1"/>
    <x v="1"/>
    <x v="3"/>
    <x v="3"/>
    <x v="129"/>
    <x v="0"/>
    <x v="1"/>
  </r>
  <r>
    <n v="201505"/>
    <n v="1234"/>
    <n v="1"/>
    <s v="22A4A6"/>
    <s v="1"/>
    <s v="DNI_0615"/>
    <s v="Hombre"/>
    <n v="73"/>
    <d v="2015-05-10T00:00:00"/>
    <s v="Topico Cirugia"/>
    <s v="I84.2"/>
    <n v="1"/>
    <s v="Atenciones Medicas"/>
    <x v="0"/>
    <x v="0"/>
    <x v="0"/>
    <x v="0"/>
    <x v="130"/>
    <x v="0"/>
    <x v="1"/>
  </r>
  <r>
    <n v="201505"/>
    <n v="1234"/>
    <n v="1"/>
    <s v="22AA95"/>
    <s v="1"/>
    <s v="DNI_6902"/>
    <s v="Mujer"/>
    <n v="60"/>
    <d v="2015-05-05T00:00:00"/>
    <s v="Topico Medicina"/>
    <s v="K14.2"/>
    <n v="1"/>
    <s v="Atenciones Medicas"/>
    <x v="1"/>
    <x v="1"/>
    <x v="6"/>
    <x v="6"/>
    <x v="129"/>
    <x v="0"/>
    <x v="1"/>
  </r>
  <r>
    <n v="201505"/>
    <n v="1234"/>
    <n v="1"/>
    <s v="22N9N2"/>
    <s v="1"/>
    <s v="DNI_0520"/>
    <s v="Mujer"/>
    <n v="55"/>
    <d v="2015-05-11T00:00:00"/>
    <s v="Topico Medicina"/>
    <s v="F20.0"/>
    <n v="1"/>
    <s v="Atenciones Medicas"/>
    <x v="1"/>
    <x v="1"/>
    <x v="3"/>
    <x v="3"/>
    <x v="61"/>
    <x v="0"/>
    <x v="1"/>
  </r>
  <r>
    <n v="201505"/>
    <n v="1234"/>
    <n v="1"/>
    <s v="22NN64"/>
    <s v="1"/>
    <s v="DNI_1318"/>
    <s v="Hombre"/>
    <n v="16"/>
    <d v="2015-05-17T00:00:00"/>
    <s v="Trauma Shock"/>
    <s v="I27.0"/>
    <n v="1"/>
    <s v="Atenciones Medicas"/>
    <x v="0"/>
    <x v="0"/>
    <x v="7"/>
    <x v="7"/>
    <x v="114"/>
    <x v="0"/>
    <x v="1"/>
  </r>
  <r>
    <n v="201505"/>
    <n v="1234"/>
    <n v="1"/>
    <s v="2424A4"/>
    <s v="1"/>
    <s v="DNI_0539"/>
    <s v="Mujer"/>
    <n v="53"/>
    <d v="2015-05-11T00:00:00"/>
    <s v="Topico Cirugia"/>
    <s v="K76.3"/>
    <n v="1"/>
    <s v="Atenciones Medicas"/>
    <x v="1"/>
    <x v="1"/>
    <x v="5"/>
    <x v="5"/>
    <x v="131"/>
    <x v="0"/>
    <x v="1"/>
  </r>
  <r>
    <n v="201505"/>
    <n v="1234"/>
    <n v="1"/>
    <s v="242572"/>
    <s v="1"/>
    <s v="DNI_0455"/>
    <s v="Mujer"/>
    <n v="61"/>
    <d v="2015-05-10T00:00:00"/>
    <s v="Topico Medicina"/>
    <s v="Q51.5"/>
    <n v="1"/>
    <s v="Atenciones Medicas"/>
    <x v="1"/>
    <x v="1"/>
    <x v="6"/>
    <x v="6"/>
    <x v="82"/>
    <x v="0"/>
    <x v="1"/>
  </r>
  <r>
    <n v="201505"/>
    <n v="1234"/>
    <n v="1"/>
    <s v="24411A"/>
    <s v="1"/>
    <s v="DNI_0502"/>
    <s v="Mujer"/>
    <n v="62"/>
    <d v="2015-05-10T00:00:00"/>
    <s v="Topico Medicina"/>
    <s v="Q52.2"/>
    <n v="1"/>
    <s v="Atenciones Medicas"/>
    <x v="1"/>
    <x v="1"/>
    <x v="6"/>
    <x v="6"/>
    <x v="57"/>
    <x v="0"/>
    <x v="1"/>
  </r>
  <r>
    <n v="201505"/>
    <n v="1234"/>
    <n v="1"/>
    <s v="245944"/>
    <s v="1"/>
    <s v="DNI_0542"/>
    <s v="Hombre"/>
    <n v="56"/>
    <d v="2015-05-01T00:00:00"/>
    <s v="Topico Cirugia"/>
    <s v="Z35.2"/>
    <n v="1"/>
    <s v="Atenciones Medicas"/>
    <x v="0"/>
    <x v="0"/>
    <x v="3"/>
    <x v="3"/>
    <x v="132"/>
    <x v="0"/>
    <x v="1"/>
  </r>
  <r>
    <n v="201505"/>
    <n v="1234"/>
    <n v="1"/>
    <s v="249785"/>
    <s v="1"/>
    <s v="DNI_0552"/>
    <s v="Mujer"/>
    <n v="64"/>
    <d v="2015-05-10T00:00:00"/>
    <s v="Topico Cirugia"/>
    <s v="K29.3"/>
    <n v="1"/>
    <s v="Atenciones Medicas"/>
    <x v="1"/>
    <x v="1"/>
    <x v="6"/>
    <x v="6"/>
    <x v="10"/>
    <x v="0"/>
    <x v="1"/>
  </r>
  <r>
    <n v="201505"/>
    <n v="1234"/>
    <n v="1"/>
    <s v="249947"/>
    <s v="1"/>
    <s v="DNI_0416"/>
    <s v="Mujer"/>
    <n v="26"/>
    <d v="2015-05-01T00:00:00"/>
    <s v="Topico Medicina"/>
    <s v="R87.6"/>
    <n v="1"/>
    <s v="Atenciones Medicas"/>
    <x v="1"/>
    <x v="1"/>
    <x v="8"/>
    <x v="8"/>
    <x v="133"/>
    <x v="0"/>
    <x v="1"/>
  </r>
  <r>
    <n v="201505"/>
    <n v="1234"/>
    <n v="1"/>
    <s v="249AN2"/>
    <s v="1"/>
    <s v="DNI_08825"/>
    <s v="Mujer"/>
    <n v="39"/>
    <d v="2015-05-10T00:00:00"/>
    <s v="Topico Ginecologia"/>
    <s v="O92.4"/>
    <n v="1"/>
    <s v="Atenciones Medicas"/>
    <x v="1"/>
    <x v="1"/>
    <x v="10"/>
    <x v="10"/>
    <x v="21"/>
    <x v="0"/>
    <x v="1"/>
  </r>
  <r>
    <n v="201505"/>
    <n v="1234"/>
    <n v="1"/>
    <s v="24A59N"/>
    <s v="1"/>
    <s v="DNI_0406"/>
    <s v="Mujer"/>
    <n v="55"/>
    <d v="2015-05-01T00:00:00"/>
    <s v="Topico Medicina"/>
    <s v="Q97.0"/>
    <n v="1"/>
    <s v="Atenciones Medicas"/>
    <x v="1"/>
    <x v="1"/>
    <x v="3"/>
    <x v="3"/>
    <x v="134"/>
    <x v="0"/>
    <x v="1"/>
  </r>
  <r>
    <n v="201505"/>
    <n v="1234"/>
    <n v="1"/>
    <s v="24AN77"/>
    <s v="1"/>
    <s v="DNI_08853"/>
    <s v="Mujer"/>
    <n v="59"/>
    <d v="2015-05-09T00:00:00"/>
    <s v="Topico Ginecologia"/>
    <s v="Q50.0"/>
    <n v="1"/>
    <s v="Atenciones Medicas"/>
    <x v="1"/>
    <x v="1"/>
    <x v="3"/>
    <x v="3"/>
    <x v="51"/>
    <x v="0"/>
    <x v="1"/>
  </r>
  <r>
    <n v="201505"/>
    <n v="1234"/>
    <n v="1"/>
    <s v="24ANA8"/>
    <s v="1"/>
    <s v="DNI_6957"/>
    <s v="Mujer"/>
    <n v="75"/>
    <d v="2015-05-10T00:00:00"/>
    <s v="Topico Medicina"/>
    <s v="O99.3"/>
    <n v="1"/>
    <s v="Atenciones Medicas"/>
    <x v="1"/>
    <x v="1"/>
    <x v="0"/>
    <x v="0"/>
    <x v="29"/>
    <x v="0"/>
    <x v="1"/>
  </r>
  <r>
    <n v="201505"/>
    <n v="1234"/>
    <n v="1"/>
    <s v="24N227"/>
    <s v="1"/>
    <s v="DNI_0412"/>
    <s v="Hombre"/>
    <n v="34"/>
    <d v="2015-05-10T00:00:00"/>
    <s v="Topico Medicina"/>
    <s v="Q51.3"/>
    <n v="1"/>
    <s v="Atenciones Medicas"/>
    <x v="0"/>
    <x v="0"/>
    <x v="1"/>
    <x v="1"/>
    <x v="135"/>
    <x v="0"/>
    <x v="1"/>
  </r>
  <r>
    <n v="201505"/>
    <n v="1234"/>
    <n v="1"/>
    <s v="24N69N"/>
    <s v="1"/>
    <s v="DNI_0474"/>
    <s v="Mujer"/>
    <n v="81"/>
    <d v="2015-05-14T00:00:00"/>
    <s v="Topico Medicina"/>
    <s v="K14.3"/>
    <n v="1"/>
    <s v="Atenciones Medicas"/>
    <x v="1"/>
    <x v="1"/>
    <x v="0"/>
    <x v="0"/>
    <x v="136"/>
    <x v="0"/>
    <x v="1"/>
  </r>
  <r>
    <n v="201505"/>
    <n v="1234"/>
    <n v="1"/>
    <s v="252674"/>
    <s v="1"/>
    <s v="DNI_1324"/>
    <s v="Hombre"/>
    <n v="52"/>
    <d v="2015-05-01T00:00:00"/>
    <s v="Trauma Shock"/>
    <s v="I13.0"/>
    <n v="1"/>
    <s v="Atenciones Medicas"/>
    <x v="0"/>
    <x v="0"/>
    <x v="5"/>
    <x v="5"/>
    <x v="137"/>
    <x v="0"/>
    <x v="1"/>
  </r>
  <r>
    <n v="201505"/>
    <n v="1234"/>
    <n v="1"/>
    <s v="25752N"/>
    <s v="1"/>
    <s v="DNI_0618"/>
    <s v="Hombre"/>
    <n v="71"/>
    <d v="2015-05-01T00:00:00"/>
    <s v="Topico Cirugia"/>
    <s v="Z35.9"/>
    <n v="1"/>
    <s v="Atenciones Medicas"/>
    <x v="0"/>
    <x v="0"/>
    <x v="0"/>
    <x v="0"/>
    <x v="138"/>
    <x v="0"/>
    <x v="1"/>
  </r>
  <r>
    <n v="201505"/>
    <n v="1234"/>
    <n v="1"/>
    <s v="258167"/>
    <s v="1"/>
    <s v="DNI_08792"/>
    <s v="Mujer"/>
    <n v="49"/>
    <d v="2015-05-01T00:00:00"/>
    <s v="Topico Ginecologia"/>
    <s v="Z02.8"/>
    <n v="1"/>
    <s v="Atenciones Medicas"/>
    <x v="1"/>
    <x v="1"/>
    <x v="2"/>
    <x v="2"/>
    <x v="139"/>
    <x v="0"/>
    <x v="1"/>
  </r>
  <r>
    <n v="201505"/>
    <n v="1234"/>
    <n v="1"/>
    <s v="2582N7"/>
    <s v="1"/>
    <s v="DNI_08808"/>
    <s v="Mujer"/>
    <n v="59"/>
    <d v="2015-05-10T00:00:00"/>
    <s v="Topico Ginecologia"/>
    <s v="O98.1"/>
    <n v="1"/>
    <s v="Atenciones Medicas"/>
    <x v="1"/>
    <x v="1"/>
    <x v="3"/>
    <x v="3"/>
    <x v="58"/>
    <x v="0"/>
    <x v="1"/>
  </r>
  <r>
    <n v="201505"/>
    <n v="1234"/>
    <n v="1"/>
    <s v="25N854"/>
    <s v="1"/>
    <s v="DNI_08835"/>
    <s v="Mujer"/>
    <n v="37"/>
    <d v="2015-05-09T00:00:00"/>
    <s v="Topico Ginecologia"/>
    <s v="O98.8"/>
    <n v="1"/>
    <s v="Atenciones Medicas"/>
    <x v="1"/>
    <x v="1"/>
    <x v="10"/>
    <x v="10"/>
    <x v="140"/>
    <x v="0"/>
    <x v="1"/>
  </r>
  <r>
    <n v="201505"/>
    <n v="1234"/>
    <n v="1"/>
    <s v="2644A5"/>
    <s v="1"/>
    <s v="DNI_6968"/>
    <s v="Mujer"/>
    <n v="17"/>
    <d v="2015-05-05T00:00:00"/>
    <s v="Topico Medicina"/>
    <s v="F60.3"/>
    <n v="1"/>
    <s v="Atenciones Medicas"/>
    <x v="1"/>
    <x v="1"/>
    <x v="7"/>
    <x v="7"/>
    <x v="141"/>
    <x v="0"/>
    <x v="1"/>
  </r>
  <r>
    <n v="201505"/>
    <n v="1234"/>
    <n v="1"/>
    <s v="266744"/>
    <s v="1"/>
    <s v="DNI_0501"/>
    <s v="Mujer"/>
    <n v="45"/>
    <d v="2015-05-10T00:00:00"/>
    <s v="Topico Medicina"/>
    <s v="F33.8"/>
    <n v="1"/>
    <s v="Atenciones Medicas"/>
    <x v="1"/>
    <x v="1"/>
    <x v="2"/>
    <x v="2"/>
    <x v="142"/>
    <x v="0"/>
    <x v="1"/>
  </r>
  <r>
    <n v="201505"/>
    <n v="1234"/>
    <n v="1"/>
    <s v="26718"/>
    <s v="1"/>
    <s v="DNI_0511"/>
    <s v="Mujer"/>
    <n v="55"/>
    <d v="2015-05-05T00:00:00"/>
    <s v="Topico Medicina"/>
    <s v="F41.2"/>
    <n v="1"/>
    <s v="Atenciones Medicas"/>
    <x v="1"/>
    <x v="1"/>
    <x v="3"/>
    <x v="3"/>
    <x v="90"/>
    <x v="0"/>
    <x v="1"/>
  </r>
  <r>
    <n v="201505"/>
    <n v="1234"/>
    <n v="1"/>
    <s v="26942A"/>
    <s v="1"/>
    <s v="DNI_08926"/>
    <s v="Mujer"/>
    <n v="66"/>
    <d v="2015-05-08T00:00:00"/>
    <s v="Topico Ginecologia"/>
    <s v="H05.0"/>
    <n v="1"/>
    <s v="Atenciones Medicas"/>
    <x v="1"/>
    <x v="1"/>
    <x v="0"/>
    <x v="0"/>
    <x v="143"/>
    <x v="0"/>
    <x v="1"/>
  </r>
  <r>
    <n v="201505"/>
    <n v="1234"/>
    <n v="1"/>
    <s v="269756"/>
    <s v="1"/>
    <s v="DNI_1458"/>
    <s v="Mujer"/>
    <n v="35"/>
    <d v="2015-05-06T00:00:00"/>
    <s v="Topico Ginecologia"/>
    <s v="O82.1"/>
    <n v="1"/>
    <s v="Atenciones Medicas"/>
    <x v="1"/>
    <x v="1"/>
    <x v="10"/>
    <x v="10"/>
    <x v="144"/>
    <x v="0"/>
    <x v="1"/>
  </r>
  <r>
    <n v="201505"/>
    <n v="1234"/>
    <n v="1"/>
    <s v="269984"/>
    <s v="1"/>
    <s v="DNI_0553"/>
    <s v="Mujer"/>
    <n v="59"/>
    <d v="2015-05-01T00:00:00"/>
    <s v="Topico Cirugia"/>
    <s v="Z36.5"/>
    <n v="1"/>
    <s v="Atenciones Medicas"/>
    <x v="1"/>
    <x v="1"/>
    <x v="3"/>
    <x v="3"/>
    <x v="145"/>
    <x v="0"/>
    <x v="1"/>
  </r>
  <r>
    <n v="201505"/>
    <n v="1234"/>
    <n v="1"/>
    <s v="26A2N2"/>
    <s v="1"/>
    <s v="DNI_0433"/>
    <s v="Mujer"/>
    <n v="31"/>
    <d v="2015-05-01T00:00:00"/>
    <s v="Topico Medicina"/>
    <s v="R87.7"/>
    <n v="1"/>
    <s v="Atenciones Medicas"/>
    <x v="1"/>
    <x v="1"/>
    <x v="1"/>
    <x v="1"/>
    <x v="146"/>
    <x v="0"/>
    <x v="1"/>
  </r>
  <r>
    <n v="201505"/>
    <n v="1234"/>
    <n v="1"/>
    <s v="26A4"/>
    <s v="1"/>
    <s v="DNI_1350"/>
    <s v="Mujer"/>
    <n v="80"/>
    <d v="2015-05-05T00:00:00"/>
    <s v="Trauma Shock"/>
    <s v="K08.2"/>
    <n v="1"/>
    <s v="Atenciones Medicas"/>
    <x v="1"/>
    <x v="1"/>
    <x v="0"/>
    <x v="0"/>
    <x v="147"/>
    <x v="0"/>
    <x v="1"/>
  </r>
  <r>
    <n v="201505"/>
    <n v="1234"/>
    <n v="1"/>
    <s v="26AN42"/>
    <s v="1"/>
    <s v="DNI_6926"/>
    <s v="Mujer"/>
    <n v="55"/>
    <d v="2015-05-10T00:00:00"/>
    <s v="Topico Medicina"/>
    <s v="Q50.1"/>
    <n v="1"/>
    <s v="Atenciones Medicas"/>
    <x v="1"/>
    <x v="1"/>
    <x v="3"/>
    <x v="3"/>
    <x v="148"/>
    <x v="0"/>
    <x v="1"/>
  </r>
  <r>
    <n v="201505"/>
    <n v="1234"/>
    <n v="1"/>
    <s v="26N262"/>
    <s v="1"/>
    <s v="DNI_6965"/>
    <s v="Mujer"/>
    <n v="23"/>
    <d v="2015-05-10T00:00:00"/>
    <s v="Topico Medicina"/>
    <s v="Q52.9"/>
    <n v="1"/>
    <s v="Atenciones Medicas"/>
    <x v="1"/>
    <x v="1"/>
    <x v="9"/>
    <x v="9"/>
    <x v="149"/>
    <x v="0"/>
    <x v="1"/>
  </r>
  <r>
    <n v="201505"/>
    <n v="1234"/>
    <n v="1"/>
    <s v="272141"/>
    <s v="1"/>
    <s v="DNI_0464"/>
    <s v="Hombre"/>
    <n v="43"/>
    <d v="2015-05-08T00:00:00"/>
    <s v="Topico Medicina"/>
    <s v="H06.2"/>
    <n v="1"/>
    <s v="Atenciones Medicas"/>
    <x v="0"/>
    <x v="0"/>
    <x v="4"/>
    <x v="4"/>
    <x v="150"/>
    <x v="0"/>
    <x v="1"/>
  </r>
  <r>
    <n v="201505"/>
    <n v="1234"/>
    <n v="1"/>
    <s v="272N67"/>
    <s v="1"/>
    <s v="DNI_0556"/>
    <s v="Mujer"/>
    <n v="56"/>
    <d v="2015-05-05T00:00:00"/>
    <s v="Topico Cirugia"/>
    <s v="K58.0"/>
    <n v="1"/>
    <s v="Atenciones Medicas"/>
    <x v="1"/>
    <x v="1"/>
    <x v="3"/>
    <x v="3"/>
    <x v="34"/>
    <x v="0"/>
    <x v="1"/>
  </r>
  <r>
    <n v="201505"/>
    <n v="1234"/>
    <n v="1"/>
    <s v="272N86"/>
    <s v="1"/>
    <s v="DNI_0449"/>
    <s v="Mujer"/>
    <n v="48"/>
    <d v="2015-05-10T00:00:00"/>
    <s v="Topico Medicina"/>
    <s v="P54.6"/>
    <n v="1"/>
    <s v="Atenciones Medicas"/>
    <x v="1"/>
    <x v="1"/>
    <x v="2"/>
    <x v="2"/>
    <x v="151"/>
    <x v="0"/>
    <x v="1"/>
  </r>
  <r>
    <n v="201505"/>
    <n v="1234"/>
    <n v="1"/>
    <s v="274816"/>
    <s v="1"/>
    <s v="DNI_6973"/>
    <s v="Hombre"/>
    <n v="8"/>
    <d v="2015-05-01T00:00:00"/>
    <s v="Topico Medicina"/>
    <s v="R87.0"/>
    <n v="1"/>
    <s v="Atenciones Medicas"/>
    <x v="0"/>
    <x v="0"/>
    <x v="11"/>
    <x v="11"/>
    <x v="4"/>
    <x v="0"/>
    <x v="1"/>
  </r>
  <r>
    <n v="201505"/>
    <n v="1234"/>
    <n v="1"/>
    <s v="275886"/>
    <s v="1"/>
    <s v="DNI_1273"/>
    <s v="Mujer"/>
    <n v="14"/>
    <d v="2015-05-05T00:00:00"/>
    <s v="Trauma Shock"/>
    <s v="K08.9"/>
    <n v="1"/>
    <s v="Atenciones Medicas"/>
    <x v="1"/>
    <x v="1"/>
    <x v="12"/>
    <x v="12"/>
    <x v="152"/>
    <x v="0"/>
    <x v="1"/>
  </r>
  <r>
    <n v="201505"/>
    <n v="1234"/>
    <n v="1"/>
    <s v="27682"/>
    <s v="1"/>
    <s v="DNI_6891"/>
    <s v="Hombre"/>
    <n v="22"/>
    <d v="2015-05-01T00:00:00"/>
    <s v="Topico Medicina"/>
    <s v="Z32.0"/>
    <n v="1"/>
    <s v="Atenciones Medicas"/>
    <x v="0"/>
    <x v="0"/>
    <x v="9"/>
    <x v="9"/>
    <x v="153"/>
    <x v="0"/>
    <x v="1"/>
  </r>
  <r>
    <n v="201505"/>
    <n v="1234"/>
    <n v="1"/>
    <s v="276A29"/>
    <s v="1"/>
    <s v="DNI_0580"/>
    <s v="Mujer"/>
    <n v="61"/>
    <d v="2015-05-05T00:00:00"/>
    <s v="Topico Cirugia"/>
    <s v="K59.0"/>
    <n v="1"/>
    <s v="Atenciones Medicas"/>
    <x v="1"/>
    <x v="1"/>
    <x v="6"/>
    <x v="6"/>
    <x v="12"/>
    <x v="0"/>
    <x v="1"/>
  </r>
  <r>
    <n v="201505"/>
    <n v="1234"/>
    <n v="1"/>
    <s v="277446"/>
    <s v="1"/>
    <s v="DNI_0534"/>
    <s v="Mujer"/>
    <n v="47"/>
    <d v="2015-05-05T00:00:00"/>
    <s v="Topico Cirugia"/>
    <s v="K21.0"/>
    <n v="1"/>
    <s v="Atenciones Medicas"/>
    <x v="1"/>
    <x v="1"/>
    <x v="2"/>
    <x v="2"/>
    <x v="103"/>
    <x v="0"/>
    <x v="1"/>
  </r>
  <r>
    <n v="201505"/>
    <n v="1234"/>
    <n v="1"/>
    <s v="277A64"/>
    <s v="1"/>
    <s v="DNI_1351"/>
    <s v="Hombre"/>
    <n v="81"/>
    <d v="2015-05-05T00:00:00"/>
    <s v="Trauma Shock"/>
    <s v="K06.0"/>
    <n v="1"/>
    <s v="Atenciones Medicas"/>
    <x v="0"/>
    <x v="0"/>
    <x v="0"/>
    <x v="0"/>
    <x v="154"/>
    <x v="0"/>
    <x v="1"/>
  </r>
  <r>
    <n v="201505"/>
    <n v="1234"/>
    <n v="1"/>
    <s v="279614"/>
    <s v="1"/>
    <s v="DNI_0423"/>
    <s v="Mujer"/>
    <n v="33"/>
    <d v="2015-05-01T00:00:00"/>
    <s v="Topico Medicina"/>
    <s v="Y76.0"/>
    <n v="1"/>
    <s v="Atenciones Medicas"/>
    <x v="1"/>
    <x v="1"/>
    <x v="1"/>
    <x v="1"/>
    <x v="155"/>
    <x v="0"/>
    <x v="1"/>
  </r>
  <r>
    <n v="201505"/>
    <n v="1234"/>
    <n v="1"/>
    <s v="27N18A"/>
    <s v="1"/>
    <s v="DNI_0595"/>
    <s v="Mujer"/>
    <n v="70"/>
    <d v="2015-05-05T00:00:00"/>
    <s v="Topico Cirugia"/>
    <s v="K74.0"/>
    <n v="1"/>
    <s v="Atenciones Medicas"/>
    <x v="1"/>
    <x v="1"/>
    <x v="0"/>
    <x v="0"/>
    <x v="45"/>
    <x v="0"/>
    <x v="1"/>
  </r>
  <r>
    <n v="201505"/>
    <n v="1234"/>
    <n v="1"/>
    <s v="27N214"/>
    <s v="1"/>
    <s v="DNI_0609"/>
    <s v="Mujer"/>
    <n v="63"/>
    <d v="2015-05-10T00:00:00"/>
    <s v="Topico Cirugia"/>
    <s v="K21.9"/>
    <n v="1"/>
    <s v="Atenciones Medicas"/>
    <x v="1"/>
    <x v="1"/>
    <x v="6"/>
    <x v="6"/>
    <x v="15"/>
    <x v="0"/>
    <x v="1"/>
  </r>
  <r>
    <n v="201505"/>
    <n v="1234"/>
    <n v="1"/>
    <s v="27N88A"/>
    <s v="1"/>
    <s v="DNI_08807"/>
    <s v="Mujer"/>
    <n v="74"/>
    <d v="2015-05-01T00:00:00"/>
    <s v="Topico Ginecologia"/>
    <s v="Z02.4"/>
    <n v="1"/>
    <s v="Atenciones Medicas"/>
    <x v="1"/>
    <x v="1"/>
    <x v="0"/>
    <x v="0"/>
    <x v="156"/>
    <x v="0"/>
    <x v="1"/>
  </r>
  <r>
    <n v="201505"/>
    <n v="1234"/>
    <n v="1"/>
    <s v="27NN74"/>
    <s v="1"/>
    <s v="DNI_1361"/>
    <s v="Mujer"/>
    <n v="77"/>
    <d v="2015-05-17T00:00:00"/>
    <s v="Trauma Shock"/>
    <s v="I10.X"/>
    <n v="1"/>
    <s v="Atenciones Medicas"/>
    <x v="1"/>
    <x v="1"/>
    <x v="0"/>
    <x v="0"/>
    <x v="157"/>
    <x v="0"/>
    <x v="1"/>
  </r>
  <r>
    <n v="201505"/>
    <n v="1234"/>
    <n v="1"/>
    <s v="282742"/>
    <s v="1"/>
    <s v="DNI_6912"/>
    <s v="Hombre"/>
    <n v="49"/>
    <d v="2015-05-10T00:00:00"/>
    <s v="Topico Medicina"/>
    <s v="O99.5"/>
    <n v="1"/>
    <s v="Atenciones Medicas"/>
    <x v="0"/>
    <x v="0"/>
    <x v="2"/>
    <x v="2"/>
    <x v="158"/>
    <x v="0"/>
    <x v="1"/>
  </r>
  <r>
    <n v="201505"/>
    <n v="1234"/>
    <n v="1"/>
    <s v="28454N"/>
    <s v="1"/>
    <s v="DNI_6898"/>
    <s v="Mujer"/>
    <n v="22"/>
    <d v="2015-05-01T00:00:00"/>
    <s v="Topico Medicina"/>
    <s v="Z34.8"/>
    <n v="1"/>
    <s v="Atenciones Medicas"/>
    <x v="1"/>
    <x v="1"/>
    <x v="9"/>
    <x v="9"/>
    <x v="159"/>
    <x v="0"/>
    <x v="1"/>
  </r>
  <r>
    <n v="201505"/>
    <n v="1234"/>
    <n v="1"/>
    <s v="284N59"/>
    <s v="1"/>
    <s v="DNI_0435"/>
    <s v="Mujer"/>
    <n v="75"/>
    <d v="2015-05-01T00:00:00"/>
    <s v="Topico Medicina"/>
    <s v="Y76.1"/>
    <n v="1"/>
    <s v="Atenciones Medicas"/>
    <x v="1"/>
    <x v="1"/>
    <x v="0"/>
    <x v="0"/>
    <x v="160"/>
    <x v="0"/>
    <x v="1"/>
  </r>
  <r>
    <n v="201505"/>
    <n v="1234"/>
    <n v="1"/>
    <s v="286252"/>
    <s v="1"/>
    <s v="DNI_0620"/>
    <s v="Hombre"/>
    <n v="67"/>
    <d v="2015-05-01T00:00:00"/>
    <s v="Topico Cirugia"/>
    <s v="Z35.0"/>
    <n v="1"/>
    <s v="Atenciones Medicas"/>
    <x v="0"/>
    <x v="0"/>
    <x v="0"/>
    <x v="0"/>
    <x v="161"/>
    <x v="0"/>
    <x v="1"/>
  </r>
  <r>
    <n v="201505"/>
    <n v="1234"/>
    <n v="1"/>
    <s v="286654"/>
    <s v="1"/>
    <s v="DNI_08849"/>
    <s v="Mujer"/>
    <n v="63"/>
    <d v="2015-05-09T00:00:00"/>
    <s v="Topico Ginecologia"/>
    <s v="Q50.3"/>
    <n v="1"/>
    <s v="Atenciones Medicas"/>
    <x v="1"/>
    <x v="1"/>
    <x v="6"/>
    <x v="6"/>
    <x v="16"/>
    <x v="0"/>
    <x v="1"/>
  </r>
  <r>
    <n v="201505"/>
    <n v="1234"/>
    <n v="1"/>
    <s v="286811"/>
    <s v="1"/>
    <s v="DNI_6918"/>
    <s v="Mujer"/>
    <n v="49"/>
    <d v="2015-05-08T00:00:00"/>
    <s v="Topico Medicina"/>
    <s v="Z11.5"/>
    <n v="1"/>
    <s v="Atenciones Medicas"/>
    <x v="1"/>
    <x v="1"/>
    <x v="2"/>
    <x v="2"/>
    <x v="162"/>
    <x v="0"/>
    <x v="1"/>
  </r>
  <r>
    <n v="201505"/>
    <n v="1234"/>
    <n v="1"/>
    <s v="28776N"/>
    <s v="1"/>
    <s v="DNI_1289"/>
    <s v="Hombre"/>
    <n v="70"/>
    <d v="2015-05-17T00:00:00"/>
    <s v="Trauma Shock"/>
    <s v="I25.6"/>
    <n v="1"/>
    <s v="Atenciones Medicas"/>
    <x v="0"/>
    <x v="0"/>
    <x v="0"/>
    <x v="0"/>
    <x v="163"/>
    <x v="0"/>
    <x v="1"/>
  </r>
  <r>
    <n v="201505"/>
    <n v="1234"/>
    <n v="1"/>
    <s v="287A8A"/>
    <s v="1"/>
    <s v="DNI_0537"/>
    <s v="Hombre"/>
    <n v="75"/>
    <d v="2015-05-11T00:00:00"/>
    <s v="Topico Cirugia"/>
    <s v="K44.9"/>
    <n v="1"/>
    <s v="Atenciones Medicas"/>
    <x v="0"/>
    <x v="0"/>
    <x v="0"/>
    <x v="0"/>
    <x v="52"/>
    <x v="0"/>
    <x v="1"/>
  </r>
  <r>
    <n v="201505"/>
    <n v="1234"/>
    <n v="1"/>
    <s v="288219"/>
    <s v="1"/>
    <s v="DNI_1327"/>
    <s v="Hombre"/>
    <n v="35"/>
    <d v="2015-05-11T00:00:00"/>
    <s v="Trauma Shock"/>
    <s v="H04.2"/>
    <n v="1"/>
    <s v="Atenciones Medicas"/>
    <x v="0"/>
    <x v="0"/>
    <x v="10"/>
    <x v="10"/>
    <x v="164"/>
    <x v="0"/>
    <x v="1"/>
  </r>
  <r>
    <n v="201505"/>
    <n v="1234"/>
    <n v="1"/>
    <s v="28857A"/>
    <s v="1"/>
    <s v="DNI_0582"/>
    <s v="Mujer"/>
    <n v="65"/>
    <d v="2015-05-10T00:00:00"/>
    <s v="Topico Cirugia"/>
    <s v="K29.3"/>
    <n v="1"/>
    <s v="Atenciones Medicas"/>
    <x v="1"/>
    <x v="1"/>
    <x v="0"/>
    <x v="0"/>
    <x v="10"/>
    <x v="0"/>
    <x v="1"/>
  </r>
  <r>
    <n v="201505"/>
    <n v="1234"/>
    <n v="1"/>
    <s v="28A67"/>
    <s v="1"/>
    <s v="DNI_0518"/>
    <s v="Hombre"/>
    <n v="76"/>
    <d v="2015-05-05T00:00:00"/>
    <s v="Topico Medicina"/>
    <s v="K13.4"/>
    <n v="1"/>
    <s v="Atenciones Medicas"/>
    <x v="0"/>
    <x v="0"/>
    <x v="0"/>
    <x v="0"/>
    <x v="77"/>
    <x v="0"/>
    <x v="1"/>
  </r>
  <r>
    <n v="201505"/>
    <n v="1234"/>
    <n v="1"/>
    <s v="291157"/>
    <s v="1"/>
    <s v="DNI_6892"/>
    <s v="Hombre"/>
    <n v="15"/>
    <d v="2015-05-05T00:00:00"/>
    <s v="Topico Medicina"/>
    <s v="F90.8"/>
    <n v="1"/>
    <s v="Atenciones Medicas"/>
    <x v="0"/>
    <x v="0"/>
    <x v="7"/>
    <x v="7"/>
    <x v="165"/>
    <x v="0"/>
    <x v="1"/>
  </r>
  <r>
    <n v="201505"/>
    <n v="1234"/>
    <n v="1"/>
    <s v="291661"/>
    <s v="1"/>
    <s v="DNI_0430"/>
    <s v="Hombre"/>
    <n v="29"/>
    <d v="2015-05-09T00:00:00"/>
    <s v="Topico Medicina"/>
    <s v="Q51.8"/>
    <n v="1"/>
    <s v="Atenciones Medicas"/>
    <x v="0"/>
    <x v="0"/>
    <x v="8"/>
    <x v="8"/>
    <x v="166"/>
    <x v="0"/>
    <x v="1"/>
  </r>
  <r>
    <n v="201505"/>
    <n v="1234"/>
    <n v="1"/>
    <s v="291AN8"/>
    <s v="1"/>
    <s v="DNI_6969"/>
    <s v="Hombre"/>
    <n v="11"/>
    <d v="2015-05-10T00:00:00"/>
    <s v="Topico Medicina"/>
    <s v="Q52.8"/>
    <n v="1"/>
    <s v="Atenciones Medicas"/>
    <x v="0"/>
    <x v="0"/>
    <x v="12"/>
    <x v="12"/>
    <x v="167"/>
    <x v="0"/>
    <x v="1"/>
  </r>
  <r>
    <n v="201505"/>
    <n v="1234"/>
    <n v="1"/>
    <s v="29426A"/>
    <s v="1"/>
    <s v="DNI_1459"/>
    <s v="Mujer"/>
    <n v="35"/>
    <d v="2015-05-01T00:00:00"/>
    <s v="Topico Ginecologia"/>
    <s v="Z02.5"/>
    <n v="1"/>
    <s v="Atenciones Medicas"/>
    <x v="1"/>
    <x v="1"/>
    <x v="10"/>
    <x v="10"/>
    <x v="168"/>
    <x v="0"/>
    <x v="1"/>
  </r>
  <r>
    <n v="201505"/>
    <n v="1234"/>
    <n v="1"/>
    <s v="2947NA"/>
    <s v="1"/>
    <s v="DNI_1300"/>
    <s v="Mujer"/>
    <n v="7"/>
    <d v="2015-05-01T00:00:00"/>
    <s v="Trauma Shock"/>
    <s v="I12.0"/>
    <n v="1"/>
    <s v="Atenciones Medicas"/>
    <x v="1"/>
    <x v="1"/>
    <x v="11"/>
    <x v="11"/>
    <x v="169"/>
    <x v="0"/>
    <x v="1"/>
  </r>
  <r>
    <n v="201505"/>
    <n v="1234"/>
    <n v="1"/>
    <s v="295146"/>
    <s v="1"/>
    <s v="DNI_0404"/>
    <s v="Mujer"/>
    <n v="43"/>
    <d v="2015-05-10T00:00:00"/>
    <s v="Topico Medicina"/>
    <s v="Q51.8"/>
    <n v="1"/>
    <s v="Atenciones Medicas"/>
    <x v="1"/>
    <x v="1"/>
    <x v="4"/>
    <x v="4"/>
    <x v="166"/>
    <x v="0"/>
    <x v="1"/>
  </r>
  <r>
    <n v="201505"/>
    <n v="1234"/>
    <n v="1"/>
    <s v="29694N"/>
    <s v="1"/>
    <s v="DNI_0612"/>
    <s v="Mujer"/>
    <n v="67"/>
    <d v="2015-05-01T00:00:00"/>
    <s v="Topico Cirugia"/>
    <s v="Z35.4"/>
    <n v="1"/>
    <s v="Atenciones Medicas"/>
    <x v="1"/>
    <x v="1"/>
    <x v="0"/>
    <x v="0"/>
    <x v="170"/>
    <x v="0"/>
    <x v="1"/>
  </r>
  <r>
    <n v="201505"/>
    <n v="1234"/>
    <n v="1"/>
    <s v="297421"/>
    <s v="1"/>
    <s v="DNI_1288"/>
    <s v="Hombre"/>
    <n v="82"/>
    <d v="2015-05-05T00:00:00"/>
    <s v="Trauma Shock"/>
    <s v="K09.0"/>
    <n v="1"/>
    <s v="Atenciones Medicas"/>
    <x v="0"/>
    <x v="0"/>
    <x v="0"/>
    <x v="0"/>
    <x v="171"/>
    <x v="0"/>
    <x v="1"/>
  </r>
  <r>
    <n v="201505"/>
    <n v="1234"/>
    <n v="1"/>
    <s v="2975N8"/>
    <s v="1"/>
    <s v="DNI_0536"/>
    <s v="Mujer"/>
    <n v="62"/>
    <d v="2015-05-10T00:00:00"/>
    <s v="Topico Cirugia"/>
    <s v="K29.3"/>
    <n v="1"/>
    <s v="Atenciones Medicas"/>
    <x v="1"/>
    <x v="1"/>
    <x v="6"/>
    <x v="6"/>
    <x v="10"/>
    <x v="0"/>
    <x v="1"/>
  </r>
  <r>
    <n v="201505"/>
    <n v="1234"/>
    <n v="1"/>
    <s v="298425"/>
    <s v="1"/>
    <s v="DNI_0529"/>
    <s v="Mujer"/>
    <n v="58"/>
    <d v="2015-05-01T00:00:00"/>
    <s v="Topico Cirugia"/>
    <s v="Z35.3"/>
    <n v="1"/>
    <s v="Atenciones Medicas"/>
    <x v="1"/>
    <x v="1"/>
    <x v="3"/>
    <x v="3"/>
    <x v="172"/>
    <x v="0"/>
    <x v="1"/>
  </r>
  <r>
    <n v="201505"/>
    <n v="1234"/>
    <n v="1"/>
    <s v="298441"/>
    <s v="1"/>
    <s v="DNI_0593"/>
    <s v="Mujer"/>
    <n v="65"/>
    <d v="2015-05-11T00:00:00"/>
    <s v="Topico Cirugia"/>
    <s v="D13.9"/>
    <n v="1"/>
    <s v="Atenciones Medicas"/>
    <x v="1"/>
    <x v="1"/>
    <x v="0"/>
    <x v="0"/>
    <x v="22"/>
    <x v="0"/>
    <x v="1"/>
  </r>
  <r>
    <n v="201505"/>
    <n v="1234"/>
    <n v="1"/>
    <s v="29879N"/>
    <s v="1"/>
    <s v="DNI_1355"/>
    <s v="Mujer"/>
    <n v="47"/>
    <d v="2015-05-05T00:00:00"/>
    <s v="Trauma Shock"/>
    <s v="K10.2"/>
    <n v="1"/>
    <s v="Atenciones Medicas"/>
    <x v="1"/>
    <x v="1"/>
    <x v="2"/>
    <x v="2"/>
    <x v="173"/>
    <x v="0"/>
    <x v="1"/>
  </r>
  <r>
    <n v="201505"/>
    <n v="1234"/>
    <n v="1"/>
    <s v="298867"/>
    <s v="1"/>
    <s v="DNI_0570"/>
    <s v="Hombre"/>
    <n v="68"/>
    <d v="2015-05-10T00:00:00"/>
    <s v="Topico Cirugia"/>
    <s v="B18.1"/>
    <n v="1"/>
    <s v="Atenciones Medicas"/>
    <x v="0"/>
    <x v="0"/>
    <x v="0"/>
    <x v="0"/>
    <x v="127"/>
    <x v="0"/>
    <x v="1"/>
  </r>
  <r>
    <n v="201505"/>
    <n v="1234"/>
    <n v="1"/>
    <s v="298924"/>
    <s v="1"/>
    <s v="DNI_1364"/>
    <s v="Mujer"/>
    <n v="77"/>
    <d v="2015-05-05T00:00:00"/>
    <s v="Trauma Shock"/>
    <s v="K06.2"/>
    <n v="1"/>
    <s v="Atenciones Medicas"/>
    <x v="1"/>
    <x v="1"/>
    <x v="0"/>
    <x v="0"/>
    <x v="174"/>
    <x v="0"/>
    <x v="1"/>
  </r>
  <r>
    <n v="201505"/>
    <n v="1234"/>
    <n v="1"/>
    <s v="299789"/>
    <s v="1"/>
    <s v="DNI_0405"/>
    <s v="Mujer"/>
    <n v="74"/>
    <d v="2015-05-10T00:00:00"/>
    <s v="Topico Medicina"/>
    <s v="Q52.3"/>
    <n v="1"/>
    <s v="Atenciones Medicas"/>
    <x v="1"/>
    <x v="1"/>
    <x v="0"/>
    <x v="0"/>
    <x v="175"/>
    <x v="0"/>
    <x v="1"/>
  </r>
  <r>
    <n v="201505"/>
    <n v="1234"/>
    <n v="1"/>
    <s v="299N88"/>
    <s v="1"/>
    <s v="DNI_0465"/>
    <s v="Hombre"/>
    <n v="43"/>
    <d v="2015-05-10T00:00:00"/>
    <s v="Topico Medicina"/>
    <s v="Q51.6"/>
    <n v="1"/>
    <s v="Atenciones Medicas"/>
    <x v="0"/>
    <x v="0"/>
    <x v="4"/>
    <x v="4"/>
    <x v="176"/>
    <x v="0"/>
    <x v="1"/>
  </r>
  <r>
    <n v="201505"/>
    <n v="1234"/>
    <n v="1"/>
    <s v="29A52A"/>
    <s v="1"/>
    <s v="DNI_08810"/>
    <s v="Mujer"/>
    <n v="69"/>
    <d v="2015-05-10T00:00:00"/>
    <s v="Topico Ginecologia"/>
    <s v="O98.4"/>
    <n v="1"/>
    <s v="Atenciones Medicas"/>
    <x v="1"/>
    <x v="1"/>
    <x v="0"/>
    <x v="0"/>
    <x v="1"/>
    <x v="0"/>
    <x v="1"/>
  </r>
  <r>
    <n v="201505"/>
    <n v="1234"/>
    <n v="1"/>
    <s v="29A56A"/>
    <s v="1"/>
    <s v="DNI_6915"/>
    <s v="Mujer"/>
    <n v="56"/>
    <d v="2015-05-09T00:00:00"/>
    <s v="Topico Medicina"/>
    <s v="Q52.3"/>
    <n v="1"/>
    <s v="Atenciones Medicas"/>
    <x v="1"/>
    <x v="1"/>
    <x v="3"/>
    <x v="3"/>
    <x v="175"/>
    <x v="0"/>
    <x v="1"/>
  </r>
  <r>
    <n v="201505"/>
    <n v="1234"/>
    <n v="1"/>
    <s v="29A581"/>
    <s v="1"/>
    <s v="DNI_08789"/>
    <s v="Mujer"/>
    <n v="57"/>
    <d v="2015-05-07T00:00:00"/>
    <s v="Topico Ginecologia"/>
    <s v="Z11.2"/>
    <n v="1"/>
    <s v="Atenciones Medicas"/>
    <x v="1"/>
    <x v="1"/>
    <x v="3"/>
    <x v="3"/>
    <x v="177"/>
    <x v="0"/>
    <x v="1"/>
  </r>
  <r>
    <n v="201505"/>
    <n v="1234"/>
    <n v="1"/>
    <s v="29A61"/>
    <s v="1"/>
    <s v="DNI_0450"/>
    <s v="Hombre"/>
    <n v="82"/>
    <d v="2015-05-11T00:00:00"/>
    <s v="Topico Medicina"/>
    <s v="F06.8"/>
    <n v="1"/>
    <s v="Atenciones Medicas"/>
    <x v="0"/>
    <x v="0"/>
    <x v="0"/>
    <x v="0"/>
    <x v="178"/>
    <x v="0"/>
    <x v="1"/>
  </r>
  <r>
    <n v="201505"/>
    <n v="1234"/>
    <n v="1"/>
    <s v="29A7N"/>
    <s v="1"/>
    <s v="DNI_6970"/>
    <s v="Hombre"/>
    <n v="21"/>
    <d v="2015-05-10T00:00:00"/>
    <s v="Topico Medicina"/>
    <s v="Q50.2"/>
    <n v="1"/>
    <s v="Atenciones Medicas"/>
    <x v="0"/>
    <x v="0"/>
    <x v="9"/>
    <x v="9"/>
    <x v="2"/>
    <x v="0"/>
    <x v="1"/>
  </r>
  <r>
    <n v="201505"/>
    <n v="1234"/>
    <n v="1"/>
    <s v="29N12N"/>
    <s v="1"/>
    <s v="DNI_08847"/>
    <s v="Mujer"/>
    <n v="47"/>
    <d v="2015-05-08T00:00:00"/>
    <s v="Topico Ginecologia"/>
    <s v="H05.5"/>
    <n v="1"/>
    <s v="Atenciones Medicas"/>
    <x v="1"/>
    <x v="1"/>
    <x v="2"/>
    <x v="2"/>
    <x v="179"/>
    <x v="0"/>
    <x v="1"/>
  </r>
  <r>
    <n v="201505"/>
    <n v="1234"/>
    <n v="1"/>
    <s v="2A555A"/>
    <s v="1"/>
    <s v="DNI_0452"/>
    <s v="Mujer"/>
    <n v="39"/>
    <d v="2015-05-08T00:00:00"/>
    <s v="Topico Medicina"/>
    <s v="Z11.0"/>
    <n v="1"/>
    <s v="Atenciones Medicas"/>
    <x v="1"/>
    <x v="1"/>
    <x v="10"/>
    <x v="10"/>
    <x v="180"/>
    <x v="0"/>
    <x v="1"/>
  </r>
  <r>
    <n v="201505"/>
    <n v="1234"/>
    <n v="1"/>
    <s v="2A747A"/>
    <s v="1"/>
    <s v="DNI_0420"/>
    <s v="Mujer"/>
    <n v="27"/>
    <d v="2015-05-07T00:00:00"/>
    <s v="Topico Medicina"/>
    <s v="Z11.6"/>
    <n v="1"/>
    <s v="Atenciones Medicas"/>
    <x v="1"/>
    <x v="1"/>
    <x v="8"/>
    <x v="8"/>
    <x v="181"/>
    <x v="0"/>
    <x v="1"/>
  </r>
  <r>
    <n v="201505"/>
    <n v="1234"/>
    <n v="1"/>
    <s v="2A752"/>
    <s v="1"/>
    <s v="DNI_08837"/>
    <s v="Mujer"/>
    <n v="37"/>
    <d v="2015-05-09T00:00:00"/>
    <s v="Topico Ginecologia"/>
    <s v="Q51.1"/>
    <n v="1"/>
    <s v="Atenciones Medicas"/>
    <x v="1"/>
    <x v="1"/>
    <x v="10"/>
    <x v="10"/>
    <x v="112"/>
    <x v="0"/>
    <x v="1"/>
  </r>
  <r>
    <n v="201505"/>
    <n v="1234"/>
    <n v="1"/>
    <s v="2A7579"/>
    <s v="1"/>
    <s v="DNI_6924"/>
    <s v="Hombre"/>
    <n v="40"/>
    <d v="2015-05-08T00:00:00"/>
    <s v="Topico Medicina"/>
    <s v="H06.3"/>
    <n v="1"/>
    <s v="Atenciones Medicas"/>
    <x v="0"/>
    <x v="0"/>
    <x v="4"/>
    <x v="4"/>
    <x v="182"/>
    <x v="0"/>
    <x v="1"/>
  </r>
  <r>
    <n v="201505"/>
    <n v="1234"/>
    <n v="1"/>
    <s v="2A7A2A"/>
    <s v="1"/>
    <s v="DNI_0445"/>
    <s v="Mujer"/>
    <n v="82"/>
    <d v="2015-05-05T00:00:00"/>
    <s v="Topico Medicina"/>
    <s v="K13.7"/>
    <n v="1"/>
    <s v="Atenciones Medicas"/>
    <x v="1"/>
    <x v="1"/>
    <x v="0"/>
    <x v="0"/>
    <x v="183"/>
    <x v="0"/>
    <x v="1"/>
  </r>
  <r>
    <n v="201505"/>
    <n v="1234"/>
    <n v="1"/>
    <s v="2A886"/>
    <s v="1"/>
    <s v="DNI_08861"/>
    <s v="Mujer"/>
    <n v="66"/>
    <d v="2015-05-07T00:00:00"/>
    <s v="Topico Ginecologia"/>
    <s v="Z11.6"/>
    <n v="1"/>
    <s v="Atenciones Medicas"/>
    <x v="1"/>
    <x v="1"/>
    <x v="0"/>
    <x v="0"/>
    <x v="181"/>
    <x v="0"/>
    <x v="1"/>
  </r>
  <r>
    <n v="201505"/>
    <n v="1234"/>
    <n v="1"/>
    <s v="2A9446"/>
    <s v="1"/>
    <s v="DNI_6937"/>
    <s v="Mujer"/>
    <n v="60"/>
    <d v="2015-05-08T00:00:00"/>
    <s v="Topico Medicina"/>
    <s v="Q50.4"/>
    <n v="1"/>
    <s v="Atenciones Medicas"/>
    <x v="1"/>
    <x v="1"/>
    <x v="6"/>
    <x v="6"/>
    <x v="115"/>
    <x v="0"/>
    <x v="1"/>
  </r>
  <r>
    <n v="201505"/>
    <n v="1234"/>
    <n v="1"/>
    <s v="2A9799"/>
    <s v="1"/>
    <s v="DNI_1330"/>
    <s v="Mujer"/>
    <n v="44"/>
    <d v="2015-05-05T00:00:00"/>
    <s v="Trauma Shock"/>
    <s v="K11.0"/>
    <n v="1"/>
    <s v="Atenciones Medicas"/>
    <x v="1"/>
    <x v="1"/>
    <x v="4"/>
    <x v="4"/>
    <x v="184"/>
    <x v="0"/>
    <x v="1"/>
  </r>
  <r>
    <n v="201505"/>
    <n v="1234"/>
    <n v="1"/>
    <s v="2ANA56"/>
    <s v="1"/>
    <s v="DNI_0472"/>
    <s v="Mujer"/>
    <n v="69"/>
    <d v="2015-05-01T00:00:00"/>
    <s v="Topico Medicina"/>
    <s v="Q97.8"/>
    <n v="1"/>
    <s v="Atenciones Medicas"/>
    <x v="1"/>
    <x v="1"/>
    <x v="0"/>
    <x v="0"/>
    <x v="185"/>
    <x v="0"/>
    <x v="1"/>
  </r>
  <r>
    <n v="201505"/>
    <n v="1234"/>
    <n v="1"/>
    <s v="2N181N"/>
    <s v="1"/>
    <s v="DNI_1338"/>
    <s v="Mujer"/>
    <n v="68"/>
    <d v="2015-05-11T00:00:00"/>
    <s v="Trauma Shock"/>
    <s v="H03.1"/>
    <n v="1"/>
    <s v="Atenciones Medicas"/>
    <x v="1"/>
    <x v="1"/>
    <x v="0"/>
    <x v="0"/>
    <x v="186"/>
    <x v="0"/>
    <x v="1"/>
  </r>
  <r>
    <n v="201505"/>
    <n v="1234"/>
    <n v="1"/>
    <s v="2N1969"/>
    <s v="1"/>
    <s v="DNI_0505"/>
    <s v="Hombre"/>
    <n v="59"/>
    <d v="2015-05-11T00:00:00"/>
    <s v="Topico Medicina"/>
    <s v="F45.0"/>
    <n v="1"/>
    <s v="Atenciones Medicas"/>
    <x v="0"/>
    <x v="0"/>
    <x v="3"/>
    <x v="3"/>
    <x v="187"/>
    <x v="0"/>
    <x v="1"/>
  </r>
  <r>
    <n v="201505"/>
    <n v="1234"/>
    <n v="1"/>
    <s v="2N6199"/>
    <s v="1"/>
    <s v="DNI_0415"/>
    <s v="Hombre"/>
    <n v="33"/>
    <d v="2015-05-10T00:00:00"/>
    <s v="Topico Medicina"/>
    <s v="Q51.4"/>
    <n v="1"/>
    <s v="Atenciones Medicas"/>
    <x v="0"/>
    <x v="0"/>
    <x v="1"/>
    <x v="1"/>
    <x v="188"/>
    <x v="0"/>
    <x v="1"/>
  </r>
  <r>
    <n v="201505"/>
    <n v="1234"/>
    <n v="1"/>
    <s v="2N662A"/>
    <s v="1"/>
    <s v="DNI_0557"/>
    <s v="Hombre"/>
    <n v="58"/>
    <d v="2015-05-10T00:00:00"/>
    <s v="Topico Cirugia"/>
    <s v="K29.3"/>
    <n v="1"/>
    <s v="Atenciones Medicas"/>
    <x v="0"/>
    <x v="0"/>
    <x v="3"/>
    <x v="3"/>
    <x v="10"/>
    <x v="0"/>
    <x v="1"/>
  </r>
  <r>
    <n v="201505"/>
    <n v="1234"/>
    <n v="1"/>
    <s v="2N6N75"/>
    <s v="1"/>
    <s v="DNI_0403"/>
    <s v="Mujer"/>
    <n v="61"/>
    <d v="2015-05-10T00:00:00"/>
    <s v="Topico Medicina"/>
    <s v="O99.6"/>
    <n v="1"/>
    <s v="Atenciones Medicas"/>
    <x v="1"/>
    <x v="1"/>
    <x v="6"/>
    <x v="6"/>
    <x v="189"/>
    <x v="0"/>
    <x v="1"/>
  </r>
  <r>
    <n v="201505"/>
    <n v="1234"/>
    <n v="1"/>
    <s v="2N8262"/>
    <s v="1"/>
    <s v="DNI_08822"/>
    <s v="Mujer"/>
    <n v="38"/>
    <d v="2015-05-14T00:00:00"/>
    <s v="Topico Ginecologia"/>
    <s v="K12.2"/>
    <n v="1"/>
    <s v="Atenciones Medicas"/>
    <x v="1"/>
    <x v="1"/>
    <x v="10"/>
    <x v="10"/>
    <x v="190"/>
    <x v="0"/>
    <x v="1"/>
  </r>
  <r>
    <n v="201505"/>
    <n v="1234"/>
    <n v="1"/>
    <s v="2N8426"/>
    <s v="1"/>
    <s v="DNI_08850"/>
    <s v="Mujer"/>
    <n v="87"/>
    <d v="2015-05-09T00:00:00"/>
    <s v="Topico Ginecologia"/>
    <s v="Q50.4"/>
    <n v="1"/>
    <s v="Atenciones Medicas"/>
    <x v="1"/>
    <x v="1"/>
    <x v="0"/>
    <x v="0"/>
    <x v="115"/>
    <x v="0"/>
    <x v="1"/>
  </r>
  <r>
    <n v="201505"/>
    <n v="1234"/>
    <n v="1"/>
    <s v="2N9N51"/>
    <s v="1"/>
    <s v="DNI_6955"/>
    <s v="Mujer"/>
    <n v="66"/>
    <d v="2015-05-01T00:00:00"/>
    <s v="Topico Medicina"/>
    <s v="S37.6"/>
    <n v="1"/>
    <s v="Atenciones Medicas"/>
    <x v="1"/>
    <x v="1"/>
    <x v="0"/>
    <x v="0"/>
    <x v="191"/>
    <x v="0"/>
    <x v="1"/>
  </r>
  <r>
    <n v="201505"/>
    <n v="1234"/>
    <n v="1"/>
    <s v="2N9NAA"/>
    <s v="1"/>
    <s v="DNI_6942"/>
    <s v="Hombre"/>
    <n v="55"/>
    <d v="2015-05-05T00:00:00"/>
    <s v="Topico Medicina"/>
    <s v="F10.2"/>
    <n v="1"/>
    <s v="Atenciones Medicas"/>
    <x v="0"/>
    <x v="0"/>
    <x v="3"/>
    <x v="3"/>
    <x v="192"/>
    <x v="0"/>
    <x v="1"/>
  </r>
  <r>
    <n v="201505"/>
    <n v="1234"/>
    <n v="1"/>
    <s v="2NA148"/>
    <s v="1"/>
    <s v="DNI_08846"/>
    <s v="Mujer"/>
    <n v="42"/>
    <d v="2015-05-07T00:00:00"/>
    <s v="Topico Ginecologia"/>
    <s v="Z12.0"/>
    <n v="1"/>
    <s v="Atenciones Medicas"/>
    <x v="1"/>
    <x v="1"/>
    <x v="4"/>
    <x v="4"/>
    <x v="96"/>
    <x v="0"/>
    <x v="1"/>
  </r>
  <r>
    <n v="201505"/>
    <n v="1234"/>
    <n v="1"/>
    <s v="2NA644"/>
    <s v="1"/>
    <s v="DNI_0486"/>
    <s v="Mujer"/>
    <n v="45"/>
    <d v="2015-05-10T00:00:00"/>
    <s v="Topico Medicina"/>
    <s v="Q50.0"/>
    <n v="1"/>
    <s v="Atenciones Medicas"/>
    <x v="1"/>
    <x v="1"/>
    <x v="2"/>
    <x v="2"/>
    <x v="51"/>
    <x v="0"/>
    <x v="1"/>
  </r>
  <r>
    <n v="201505"/>
    <n v="1234"/>
    <n v="1"/>
    <s v="2NN885"/>
    <s v="1"/>
    <s v="DNI_08922"/>
    <s v="Mujer"/>
    <n v="63"/>
    <d v="2015-05-09T00:00:00"/>
    <s v="Topico Ginecologia"/>
    <s v="O98.6"/>
    <n v="1"/>
    <s v="Atenciones Medicas"/>
    <x v="1"/>
    <x v="1"/>
    <x v="6"/>
    <x v="6"/>
    <x v="92"/>
    <x v="0"/>
    <x v="1"/>
  </r>
  <r>
    <n v="201505"/>
    <n v="1234"/>
    <n v="1"/>
    <s v="4117A7"/>
    <s v="1"/>
    <s v="DNI_1343"/>
    <s v="Mujer"/>
    <n v="64"/>
    <d v="2015-05-17T00:00:00"/>
    <s v="Sala de Observación &lt; 24 horas"/>
    <s v="I25.8"/>
    <n v="1"/>
    <s v="Atenciones Medicas"/>
    <x v="1"/>
    <x v="1"/>
    <x v="6"/>
    <x v="6"/>
    <x v="193"/>
    <x v="0"/>
    <x v="1"/>
  </r>
  <r>
    <n v="201505"/>
    <n v="1234"/>
    <n v="1"/>
    <s v="4124A9"/>
    <s v="1"/>
    <s v="DNI_1275"/>
    <s v="Hombre"/>
    <n v="25"/>
    <d v="2015-05-17T00:00:00"/>
    <s v="Trauma Shock"/>
    <s v="I27.2"/>
    <n v="1"/>
    <s v="Atenciones Medicas"/>
    <x v="0"/>
    <x v="0"/>
    <x v="8"/>
    <x v="8"/>
    <x v="20"/>
    <x v="0"/>
    <x v="1"/>
  </r>
  <r>
    <n v="201505"/>
    <n v="1234"/>
    <n v="1"/>
    <s v="414A6N"/>
    <s v="1"/>
    <s v="DNI_08842"/>
    <s v="Mujer"/>
    <n v="48"/>
    <d v="2015-05-14T00:00:00"/>
    <s v="Topico Ginecologia"/>
    <s v="K14.0"/>
    <n v="1"/>
    <s v="Atenciones Medicas"/>
    <x v="1"/>
    <x v="1"/>
    <x v="2"/>
    <x v="2"/>
    <x v="194"/>
    <x v="0"/>
    <x v="1"/>
  </r>
  <r>
    <n v="201505"/>
    <n v="1234"/>
    <n v="1"/>
    <s v="414AN1"/>
    <s v="1"/>
    <s v="DNI_0008"/>
    <s v="Mujer"/>
    <n v="39"/>
    <d v="2015-05-14T00:00:00"/>
    <s v="Topico Ginecologia"/>
    <s v="K13.7"/>
    <n v="1"/>
    <s v="Atenciones Medicas"/>
    <x v="1"/>
    <x v="1"/>
    <x v="10"/>
    <x v="10"/>
    <x v="183"/>
    <x v="0"/>
    <x v="1"/>
  </r>
  <r>
    <n v="201505"/>
    <n v="1234"/>
    <n v="1"/>
    <s v="416772"/>
    <s v="1"/>
    <s v="DNI_08790"/>
    <s v="Mujer"/>
    <n v="36"/>
    <d v="2015-05-08T00:00:00"/>
    <s v="Topico Ginecologia"/>
    <s v="H04.6"/>
    <n v="1"/>
    <s v="Atenciones Medicas"/>
    <x v="1"/>
    <x v="1"/>
    <x v="10"/>
    <x v="10"/>
    <x v="89"/>
    <x v="0"/>
    <x v="1"/>
  </r>
  <r>
    <n v="201505"/>
    <n v="1234"/>
    <n v="1"/>
    <s v="4167NN"/>
    <s v="1"/>
    <s v="DNI_0444"/>
    <s v="Mujer"/>
    <n v="39"/>
    <d v="2015-05-09T00:00:00"/>
    <s v="Topico Medicina"/>
    <s v="Q51.6"/>
    <n v="1"/>
    <s v="Atenciones Medicas"/>
    <x v="1"/>
    <x v="1"/>
    <x v="10"/>
    <x v="10"/>
    <x v="176"/>
    <x v="0"/>
    <x v="1"/>
  </r>
  <r>
    <n v="201505"/>
    <n v="1234"/>
    <n v="1"/>
    <s v="418111"/>
    <s v="1"/>
    <s v="DNI_1301"/>
    <s v="Hombre"/>
    <n v="7"/>
    <d v="2015-05-05T00:00:00"/>
    <s v="Trauma Shock"/>
    <s v="K07.8"/>
    <n v="1"/>
    <s v="Atenciones Medicas"/>
    <x v="0"/>
    <x v="0"/>
    <x v="11"/>
    <x v="11"/>
    <x v="195"/>
    <x v="0"/>
    <x v="1"/>
  </r>
  <r>
    <n v="201505"/>
    <n v="1234"/>
    <n v="1"/>
    <s v="418567"/>
    <s v="1"/>
    <s v="DNI_1309"/>
    <s v="Hombre"/>
    <n v="3"/>
    <d v="2015-05-17T00:00:00"/>
    <s v="Trauma Shock"/>
    <s v="I25.9"/>
    <n v="1"/>
    <s v="Atenciones Medicas"/>
    <x v="0"/>
    <x v="0"/>
    <x v="13"/>
    <x v="13"/>
    <x v="196"/>
    <x v="0"/>
    <x v="1"/>
  </r>
  <r>
    <n v="201505"/>
    <n v="1234"/>
    <n v="1"/>
    <s v="4189N8"/>
    <s v="1"/>
    <s v="DNI_1311"/>
    <s v="Mujer"/>
    <n v="4"/>
    <d v="2015-05-05T00:00:00"/>
    <s v="Trauma Shock"/>
    <s v="K08.8"/>
    <n v="1"/>
    <s v="Atenciones Medicas"/>
    <x v="1"/>
    <x v="1"/>
    <x v="13"/>
    <x v="13"/>
    <x v="197"/>
    <x v="0"/>
    <x v="1"/>
  </r>
  <r>
    <n v="201505"/>
    <n v="1234"/>
    <n v="1"/>
    <s v="419272"/>
    <s v="1"/>
    <s v="DNI_1302"/>
    <s v="Mujer"/>
    <n v="2"/>
    <d v="2015-05-01T00:00:00"/>
    <s v="Trauma Shock"/>
    <s v="I15.8"/>
    <n v="1"/>
    <s v="Atenciones Medicas"/>
    <x v="1"/>
    <x v="1"/>
    <x v="13"/>
    <x v="13"/>
    <x v="198"/>
    <x v="0"/>
    <x v="1"/>
  </r>
  <r>
    <n v="201505"/>
    <n v="1234"/>
    <n v="1"/>
    <s v="419896"/>
    <s v="1"/>
    <s v="DNI_1293"/>
    <s v="Hombre"/>
    <n v="59"/>
    <d v="2015-05-17T00:00:00"/>
    <s v="Trauma Shock"/>
    <s v="I28.0"/>
    <n v="1"/>
    <s v="Atenciones Medicas"/>
    <x v="0"/>
    <x v="0"/>
    <x v="3"/>
    <x v="3"/>
    <x v="199"/>
    <x v="0"/>
    <x v="1"/>
  </r>
  <r>
    <n v="201505"/>
    <n v="1234"/>
    <n v="1"/>
    <s v="419989"/>
    <s v="1"/>
    <s v="DNI_0008"/>
    <s v="Mujer"/>
    <n v="39"/>
    <d v="2015-05-06T00:00:00"/>
    <s v="Topico Ginecologia"/>
    <s v="O81.0"/>
    <n v="1"/>
    <s v="Atenciones Medicas"/>
    <x v="1"/>
    <x v="1"/>
    <x v="10"/>
    <x v="10"/>
    <x v="200"/>
    <x v="1"/>
    <x v="1"/>
  </r>
  <r>
    <n v="201505"/>
    <n v="1234"/>
    <n v="1"/>
    <s v="41A177"/>
    <s v="1"/>
    <s v="DNI_6971"/>
    <s v="Mujer"/>
    <n v="23"/>
    <d v="2015-05-10T00:00:00"/>
    <s v="Topico Medicina"/>
    <s v="F20.0"/>
    <n v="1"/>
    <s v="Atenciones Medicas"/>
    <x v="1"/>
    <x v="1"/>
    <x v="9"/>
    <x v="9"/>
    <x v="61"/>
    <x v="0"/>
    <x v="1"/>
  </r>
  <r>
    <n v="201505"/>
    <n v="1234"/>
    <n v="1"/>
    <s v="41A445"/>
    <s v="1"/>
    <s v="DNI_0424"/>
    <s v="Hombre"/>
    <n v="34"/>
    <d v="2015-05-01T00:00:00"/>
    <s v="Topico Medicina"/>
    <s v="Z30.1"/>
    <n v="1"/>
    <s v="Atenciones Medicas"/>
    <x v="0"/>
    <x v="0"/>
    <x v="1"/>
    <x v="1"/>
    <x v="201"/>
    <x v="0"/>
    <x v="1"/>
  </r>
  <r>
    <n v="201505"/>
    <n v="1234"/>
    <n v="1"/>
    <s v="41A585"/>
    <s v="1"/>
    <s v="DNI_0431"/>
    <s v="Mujer"/>
    <n v="30"/>
    <d v="2015-05-08T00:00:00"/>
    <s v="Topico Medicina"/>
    <s v="Z12.0"/>
    <n v="1"/>
    <s v="Atenciones Medicas"/>
    <x v="1"/>
    <x v="1"/>
    <x v="1"/>
    <x v="1"/>
    <x v="96"/>
    <x v="0"/>
    <x v="1"/>
  </r>
  <r>
    <n v="201505"/>
    <n v="1234"/>
    <n v="1"/>
    <s v="41N6A6"/>
    <s v="1"/>
    <s v="DNI_6952"/>
    <s v="Mujer"/>
    <n v="56"/>
    <d v="2015-05-01T00:00:00"/>
    <s v="Topico Medicina"/>
    <s v="R87.3"/>
    <n v="1"/>
    <s v="Atenciones Medicas"/>
    <x v="1"/>
    <x v="1"/>
    <x v="3"/>
    <x v="3"/>
    <x v="202"/>
    <x v="0"/>
    <x v="1"/>
  </r>
  <r>
    <n v="201505"/>
    <n v="1234"/>
    <n v="1"/>
    <s v="42124N"/>
    <s v="1"/>
    <s v="DNI_1269"/>
    <s v="Hombre"/>
    <n v="3"/>
    <d v="2015-05-05T00:00:00"/>
    <s v="Sala de Observación &lt; 24 horas"/>
    <s v="K08.1"/>
    <n v="1"/>
    <s v="Atenciones Medicas"/>
    <x v="0"/>
    <x v="0"/>
    <x v="13"/>
    <x v="13"/>
    <x v="203"/>
    <x v="0"/>
    <x v="1"/>
  </r>
  <r>
    <n v="201505"/>
    <n v="1234"/>
    <n v="1"/>
    <s v="421298"/>
    <s v="1"/>
    <s v="DNI_1303"/>
    <s v="Hombre"/>
    <n v="2"/>
    <d v="2015-05-11T00:00:00"/>
    <s v="Trauma Shock"/>
    <s v="H04.0"/>
    <n v="1"/>
    <s v="Atenciones Medicas"/>
    <x v="0"/>
    <x v="0"/>
    <x v="13"/>
    <x v="13"/>
    <x v="204"/>
    <x v="0"/>
    <x v="1"/>
  </r>
  <r>
    <n v="201505"/>
    <n v="1234"/>
    <n v="1"/>
    <s v="42129A"/>
    <s v="1"/>
    <s v="DNI_0601"/>
    <s v="Mujer"/>
    <n v="63"/>
    <d v="2015-05-05T00:00:00"/>
    <s v="Topico Cirugia"/>
    <s v="K29.5"/>
    <n v="1"/>
    <s v="Atenciones Medicas"/>
    <x v="1"/>
    <x v="1"/>
    <x v="6"/>
    <x v="6"/>
    <x v="80"/>
    <x v="0"/>
    <x v="1"/>
  </r>
  <r>
    <n v="201505"/>
    <n v="1234"/>
    <n v="1"/>
    <s v="422547"/>
    <s v="1"/>
    <s v="DNI_0485"/>
    <s v="Hombre"/>
    <n v="42"/>
    <d v="2015-05-01T00:00:00"/>
    <s v="Topico Medicina"/>
    <s v="Q97.1"/>
    <n v="1"/>
    <s v="Atenciones Medicas"/>
    <x v="0"/>
    <x v="0"/>
    <x v="4"/>
    <x v="4"/>
    <x v="205"/>
    <x v="0"/>
    <x v="1"/>
  </r>
  <r>
    <n v="201505"/>
    <n v="1234"/>
    <n v="1"/>
    <s v="4225N5"/>
    <s v="1"/>
    <s v="DNI_0565"/>
    <s v="Mujer"/>
    <n v="75"/>
    <d v="2015-05-01T00:00:00"/>
    <s v="Topico Cirugia"/>
    <s v="Z36.2"/>
    <n v="1"/>
    <s v="Atenciones Medicas"/>
    <x v="1"/>
    <x v="1"/>
    <x v="0"/>
    <x v="0"/>
    <x v="206"/>
    <x v="0"/>
    <x v="1"/>
  </r>
  <r>
    <n v="201505"/>
    <n v="1234"/>
    <n v="1"/>
    <s v="422722"/>
    <s v="1"/>
    <s v="DNI_6909"/>
    <s v="Hombre"/>
    <n v="33"/>
    <d v="2015-05-05T00:00:00"/>
    <s v="Topico Medicina"/>
    <s v="K14.3"/>
    <n v="1"/>
    <s v="Atenciones Medicas"/>
    <x v="0"/>
    <x v="0"/>
    <x v="1"/>
    <x v="1"/>
    <x v="136"/>
    <x v="0"/>
    <x v="1"/>
  </r>
  <r>
    <n v="201505"/>
    <n v="1234"/>
    <n v="1"/>
    <s v="422899"/>
    <s v="1"/>
    <s v="DNI_1315"/>
    <s v="Hombre"/>
    <n v="1"/>
    <d v="2015-05-05T00:00:00"/>
    <s v="Trauma Shock"/>
    <s v="K06.8"/>
    <n v="1"/>
    <s v="Atenciones Medicas"/>
    <x v="0"/>
    <x v="0"/>
    <x v="13"/>
    <x v="13"/>
    <x v="207"/>
    <x v="0"/>
    <x v="1"/>
  </r>
  <r>
    <n v="201505"/>
    <n v="1234"/>
    <n v="1"/>
    <s v="42411A"/>
    <s v="1"/>
    <s v="DNI_0414"/>
    <s v="Mujer"/>
    <n v="31"/>
    <d v="2015-05-07T00:00:00"/>
    <s v="Topico Medicina"/>
    <s v="Z11.0"/>
    <n v="1"/>
    <s v="Atenciones Medicas"/>
    <x v="1"/>
    <x v="1"/>
    <x v="1"/>
    <x v="1"/>
    <x v="180"/>
    <x v="0"/>
    <x v="1"/>
  </r>
  <r>
    <n v="201505"/>
    <n v="1234"/>
    <n v="1"/>
    <s v="424464"/>
    <s v="1"/>
    <s v="DNI_08787"/>
    <s v="Mujer"/>
    <n v="40"/>
    <d v="2015-05-09T00:00:00"/>
    <s v="Topico Ginecologia"/>
    <s v="O92.3"/>
    <n v="1"/>
    <s v="Atenciones Medicas"/>
    <x v="1"/>
    <x v="1"/>
    <x v="4"/>
    <x v="4"/>
    <x v="208"/>
    <x v="0"/>
    <x v="1"/>
  </r>
  <r>
    <n v="201505"/>
    <n v="1234"/>
    <n v="1"/>
    <s v="42458A"/>
    <s v="1"/>
    <s v="DNI_08781"/>
    <s v="Mujer"/>
    <n v="34"/>
    <d v="2015-05-09T00:00:00"/>
    <s v="Topico Ginecologia"/>
    <s v="O92.6"/>
    <n v="1"/>
    <s v="Atenciones Medicas"/>
    <x v="1"/>
    <x v="1"/>
    <x v="1"/>
    <x v="1"/>
    <x v="209"/>
    <x v="0"/>
    <x v="1"/>
  </r>
  <r>
    <n v="201505"/>
    <n v="1234"/>
    <n v="1"/>
    <s v="424642"/>
    <s v="1"/>
    <s v="DNI_6897"/>
    <s v="Mujer"/>
    <n v="15"/>
    <d v="2015-05-11T00:00:00"/>
    <s v="Topico Medicina"/>
    <s v="I24.8"/>
    <n v="1"/>
    <s v="Atenciones Medicas"/>
    <x v="1"/>
    <x v="1"/>
    <x v="7"/>
    <x v="7"/>
    <x v="210"/>
    <x v="0"/>
    <x v="1"/>
  </r>
  <r>
    <n v="201505"/>
    <n v="1234"/>
    <n v="1"/>
    <s v="424767"/>
    <s v="1"/>
    <s v="DNI_0411"/>
    <s v="Hombre"/>
    <n v="32"/>
    <d v="2015-05-10T00:00:00"/>
    <s v="Topico Medicina"/>
    <s v="Q51.9"/>
    <n v="1"/>
    <s v="Atenciones Medicas"/>
    <x v="0"/>
    <x v="0"/>
    <x v="1"/>
    <x v="1"/>
    <x v="211"/>
    <x v="0"/>
    <x v="1"/>
  </r>
  <r>
    <n v="201505"/>
    <n v="1234"/>
    <n v="1"/>
    <s v="425195"/>
    <s v="1"/>
    <s v="DNI_08827"/>
    <s v="Mujer"/>
    <n v="39"/>
    <d v="2015-05-14T00:00:00"/>
    <s v="Topico Ginecologia"/>
    <s v="K12.0"/>
    <n v="1"/>
    <s v="Atenciones Medicas"/>
    <x v="1"/>
    <x v="1"/>
    <x v="10"/>
    <x v="10"/>
    <x v="212"/>
    <x v="0"/>
    <x v="1"/>
  </r>
  <r>
    <n v="201505"/>
    <n v="1234"/>
    <n v="1"/>
    <s v="42579A"/>
    <s v="1"/>
    <s v="DNI_6904"/>
    <s v="Mujer"/>
    <n v="32"/>
    <d v="2015-05-05T00:00:00"/>
    <s v="Topico Medicina"/>
    <s v="F41.2"/>
    <n v="1"/>
    <s v="Atenciones Medicas"/>
    <x v="1"/>
    <x v="1"/>
    <x v="1"/>
    <x v="1"/>
    <x v="90"/>
    <x v="0"/>
    <x v="1"/>
  </r>
  <r>
    <n v="201505"/>
    <n v="1234"/>
    <n v="1"/>
    <s v="426782"/>
    <s v="1"/>
    <s v="DNI_0496"/>
    <s v="Hombre"/>
    <n v="47"/>
    <d v="2015-05-01T00:00:00"/>
    <s v="Topico Medicina"/>
    <s v="R87.4"/>
    <n v="1"/>
    <s v="Atenciones Medicas"/>
    <x v="0"/>
    <x v="0"/>
    <x v="2"/>
    <x v="2"/>
    <x v="213"/>
    <x v="0"/>
    <x v="1"/>
  </r>
  <r>
    <n v="201505"/>
    <n v="1234"/>
    <n v="1"/>
    <s v="426A86"/>
    <s v="1"/>
    <s v="DNI_1316"/>
    <s v="Hombre"/>
    <n v="1"/>
    <d v="2015-05-05T00:00:00"/>
    <s v="Trauma Shock"/>
    <s v="K07.4"/>
    <n v="1"/>
    <s v="Atenciones Medicas"/>
    <x v="0"/>
    <x v="0"/>
    <x v="13"/>
    <x v="13"/>
    <x v="214"/>
    <x v="0"/>
    <x v="1"/>
  </r>
  <r>
    <n v="201505"/>
    <n v="1234"/>
    <n v="1"/>
    <s v="427115"/>
    <s v="1"/>
    <s v="DNI_1317"/>
    <s v="Mujer"/>
    <n v="2"/>
    <d v="2015-05-05T00:00:00"/>
    <s v="Trauma Shock"/>
    <s v="K07.5"/>
    <n v="1"/>
    <s v="Atenciones Medicas"/>
    <x v="1"/>
    <x v="1"/>
    <x v="13"/>
    <x v="13"/>
    <x v="215"/>
    <x v="0"/>
    <x v="1"/>
  </r>
  <r>
    <n v="201505"/>
    <n v="1234"/>
    <n v="1"/>
    <s v="427954"/>
    <s v="1"/>
    <s v="DNI_08843"/>
    <s v="Mujer"/>
    <n v="45"/>
    <d v="2015-05-10T00:00:00"/>
    <s v="Topico Ginecologia"/>
    <s v="O98.2"/>
    <n v="1"/>
    <s v="Atenciones Medicas"/>
    <x v="1"/>
    <x v="1"/>
    <x v="2"/>
    <x v="2"/>
    <x v="41"/>
    <x v="0"/>
    <x v="1"/>
  </r>
  <r>
    <n v="201505"/>
    <n v="1234"/>
    <n v="1"/>
    <s v="429767"/>
    <s v="1"/>
    <s v="DNI_0008"/>
    <s v="Mujer"/>
    <n v="39"/>
    <d v="2015-05-14T00:00:00"/>
    <s v="Topico Ginecologia"/>
    <s v="K11.4"/>
    <n v="1"/>
    <s v="Atenciones Medicas"/>
    <x v="1"/>
    <x v="1"/>
    <x v="10"/>
    <x v="10"/>
    <x v="216"/>
    <x v="1"/>
    <x v="1"/>
  </r>
  <r>
    <n v="201505"/>
    <n v="1234"/>
    <n v="1"/>
    <s v="42A152"/>
    <s v="1"/>
    <s v="DNI_6913"/>
    <s v="Hombre"/>
    <n v="51"/>
    <d v="2015-05-05T00:00:00"/>
    <s v="Topico Medicina"/>
    <s v="K14.4"/>
    <n v="1"/>
    <s v="Atenciones Medicas"/>
    <x v="0"/>
    <x v="0"/>
    <x v="5"/>
    <x v="5"/>
    <x v="217"/>
    <x v="0"/>
    <x v="1"/>
  </r>
  <r>
    <n v="201505"/>
    <n v="1234"/>
    <n v="1"/>
    <s v="42A86N"/>
    <s v="1"/>
    <s v="DNI_0525"/>
    <s v="Hombre"/>
    <n v="27"/>
    <d v="2015-05-11T00:00:00"/>
    <s v="Topico Cirugia"/>
    <s v="K44.9"/>
    <n v="1"/>
    <s v="Atenciones Medicas"/>
    <x v="0"/>
    <x v="0"/>
    <x v="8"/>
    <x v="8"/>
    <x v="52"/>
    <x v="0"/>
    <x v="1"/>
  </r>
  <r>
    <n v="201505"/>
    <n v="1234"/>
    <n v="1"/>
    <s v="42A98N"/>
    <s v="1"/>
    <s v="DNI_0603"/>
    <s v="Hombre"/>
    <n v="65"/>
    <d v="2015-05-10T00:00:00"/>
    <s v="Topico Cirugia"/>
    <s v="B18.1"/>
    <n v="1"/>
    <s v="Atenciones Medicas"/>
    <x v="0"/>
    <x v="0"/>
    <x v="0"/>
    <x v="0"/>
    <x v="127"/>
    <x v="0"/>
    <x v="1"/>
  </r>
  <r>
    <n v="201505"/>
    <n v="1234"/>
    <n v="1"/>
    <s v="42A99A"/>
    <s v="1"/>
    <s v="DNI_6895"/>
    <s v="Mujer"/>
    <n v="21"/>
    <d v="2015-05-09T00:00:00"/>
    <s v="Topico Medicina"/>
    <s v="Q51.9"/>
    <n v="1"/>
    <s v="Atenciones Medicas"/>
    <x v="1"/>
    <x v="1"/>
    <x v="9"/>
    <x v="9"/>
    <x v="211"/>
    <x v="0"/>
    <x v="1"/>
  </r>
  <r>
    <n v="201505"/>
    <n v="1234"/>
    <n v="1"/>
    <s v="42N58A"/>
    <s v="1"/>
    <s v="DNI_08852"/>
    <s v="Mujer"/>
    <n v="54"/>
    <d v="2015-05-01T00:00:00"/>
    <s v="Topico Ginecologia"/>
    <s v="Q96.8"/>
    <n v="1"/>
    <s v="Atenciones Medicas"/>
    <x v="1"/>
    <x v="1"/>
    <x v="5"/>
    <x v="5"/>
    <x v="218"/>
    <x v="0"/>
    <x v="1"/>
  </r>
  <r>
    <n v="201505"/>
    <n v="1234"/>
    <n v="1"/>
    <s v="441975"/>
    <s v="1"/>
    <s v="DNI_08782"/>
    <s v="Mujer"/>
    <n v="36"/>
    <d v="2015-05-10T00:00:00"/>
    <s v="Topico Ginecologia"/>
    <s v="O92.5"/>
    <n v="1"/>
    <s v="Atenciones Medicas"/>
    <x v="1"/>
    <x v="1"/>
    <x v="10"/>
    <x v="10"/>
    <x v="123"/>
    <x v="0"/>
    <x v="1"/>
  </r>
  <r>
    <n v="201505"/>
    <n v="1234"/>
    <n v="1"/>
    <s v="441A9N"/>
    <s v="1"/>
    <s v="DNI_1306"/>
    <s v="Hombre"/>
    <n v="4"/>
    <d v="2015-05-17T00:00:00"/>
    <s v="Trauma Shock"/>
    <s v="I26.0"/>
    <n v="1"/>
    <s v="Atenciones Medicas"/>
    <x v="0"/>
    <x v="0"/>
    <x v="13"/>
    <x v="13"/>
    <x v="6"/>
    <x v="0"/>
    <x v="1"/>
  </r>
  <r>
    <n v="201505"/>
    <n v="1234"/>
    <n v="1"/>
    <s v="441N16"/>
    <s v="1"/>
    <s v="DNI_1296"/>
    <s v="Hombre"/>
    <n v="5"/>
    <d v="2015-05-01T00:00:00"/>
    <s v="Sala de Observación &lt; 24 horas"/>
    <s v="I11.0"/>
    <n v="1"/>
    <s v="Atenciones Medicas"/>
    <x v="0"/>
    <x v="0"/>
    <x v="11"/>
    <x v="11"/>
    <x v="219"/>
    <x v="0"/>
    <x v="1"/>
  </r>
  <r>
    <n v="201505"/>
    <n v="1234"/>
    <n v="1"/>
    <s v="442292"/>
    <s v="1"/>
    <s v="DNI_08844"/>
    <s v="Mujer"/>
    <n v="44"/>
    <d v="2015-05-14T00:00:00"/>
    <s v="Topico Ginecologia"/>
    <s v="K11.9"/>
    <n v="1"/>
    <s v="Atenciones Medicas"/>
    <x v="1"/>
    <x v="1"/>
    <x v="4"/>
    <x v="4"/>
    <x v="220"/>
    <x v="0"/>
    <x v="1"/>
  </r>
  <r>
    <n v="201505"/>
    <n v="1234"/>
    <n v="1"/>
    <s v="442498"/>
    <s v="1"/>
    <s v="DNI_08793"/>
    <s v="Mujer"/>
    <n v="44"/>
    <d v="2015-05-10T00:00:00"/>
    <s v="Topico Ginecologia"/>
    <s v="O99.2"/>
    <n v="1"/>
    <s v="Atenciones Medicas"/>
    <x v="1"/>
    <x v="1"/>
    <x v="4"/>
    <x v="4"/>
    <x v="25"/>
    <x v="0"/>
    <x v="1"/>
  </r>
  <r>
    <n v="201505"/>
    <n v="1234"/>
    <n v="1"/>
    <s v="4426A2"/>
    <s v="1"/>
    <s v="DNI_0517"/>
    <s v="Hombre"/>
    <n v="49"/>
    <d v="2015-05-10T00:00:00"/>
    <s v="Topico Medicina"/>
    <s v="F41.2"/>
    <n v="1"/>
    <s v="Atenciones Medicas"/>
    <x v="0"/>
    <x v="0"/>
    <x v="2"/>
    <x v="2"/>
    <x v="90"/>
    <x v="0"/>
    <x v="1"/>
  </r>
  <r>
    <n v="201505"/>
    <n v="1234"/>
    <n v="1"/>
    <s v="442751"/>
    <s v="1"/>
    <s v="DNI_0576"/>
    <s v="Mujer"/>
    <n v="61"/>
    <d v="2015-05-01T00:00:00"/>
    <s v="Topico Cirugia"/>
    <s v="D12.4"/>
    <n v="1"/>
    <s v="Atenciones Medicas"/>
    <x v="1"/>
    <x v="1"/>
    <x v="6"/>
    <x v="6"/>
    <x v="221"/>
    <x v="0"/>
    <x v="1"/>
  </r>
  <r>
    <n v="201505"/>
    <n v="1234"/>
    <n v="1"/>
    <s v="442777"/>
    <s v="1"/>
    <s v="DNI_0561"/>
    <s v="Hombre"/>
    <n v="34"/>
    <d v="2015-05-01T00:00:00"/>
    <s v="Topico Cirugia"/>
    <s v="K21.0"/>
    <n v="1"/>
    <s v="Atenciones Medicas"/>
    <x v="0"/>
    <x v="0"/>
    <x v="1"/>
    <x v="1"/>
    <x v="103"/>
    <x v="0"/>
    <x v="1"/>
  </r>
  <r>
    <n v="201505"/>
    <n v="1234"/>
    <n v="1"/>
    <s v="442827"/>
    <s v="1"/>
    <s v="DNI_1274"/>
    <s v="Hombre"/>
    <n v="0"/>
    <d v="2015-05-05T00:00:00"/>
    <s v="Trauma Shock"/>
    <s v="K07.3"/>
    <n v="1"/>
    <s v="Atenciones Medicas"/>
    <x v="0"/>
    <x v="0"/>
    <x v="14"/>
    <x v="14"/>
    <x v="222"/>
    <x v="0"/>
    <x v="1"/>
  </r>
  <r>
    <n v="201505"/>
    <n v="1234"/>
    <n v="1"/>
    <s v="442A26"/>
    <s v="1"/>
    <s v="DNI_08799"/>
    <s v="Mujer"/>
    <n v="48"/>
    <d v="2015-05-09T00:00:00"/>
    <s v="Topico Ginecologia"/>
    <s v="O92.7"/>
    <n v="1"/>
    <s v="Atenciones Medicas"/>
    <x v="1"/>
    <x v="1"/>
    <x v="2"/>
    <x v="2"/>
    <x v="223"/>
    <x v="0"/>
    <x v="1"/>
  </r>
  <r>
    <n v="201505"/>
    <n v="1234"/>
    <n v="1"/>
    <s v="442N59"/>
    <s v="1"/>
    <s v="DNI_08826"/>
    <s v="Mujer"/>
    <n v="41"/>
    <d v="2015-05-10T00:00:00"/>
    <s v="Topico Ginecologia"/>
    <s v="O98.3"/>
    <n v="1"/>
    <s v="Atenciones Medicas"/>
    <x v="1"/>
    <x v="1"/>
    <x v="4"/>
    <x v="4"/>
    <x v="128"/>
    <x v="0"/>
    <x v="1"/>
  </r>
  <r>
    <n v="201505"/>
    <n v="1234"/>
    <n v="1"/>
    <s v="444655"/>
    <s v="1"/>
    <s v="DNI_1460"/>
    <s v="Mujer"/>
    <n v="36"/>
    <d v="2015-05-14T00:00:00"/>
    <s v="Topico Ginecologia"/>
    <s v="K13.6"/>
    <n v="1"/>
    <s v="Atenciones Medicas"/>
    <x v="1"/>
    <x v="1"/>
    <x v="10"/>
    <x v="10"/>
    <x v="116"/>
    <x v="0"/>
    <x v="1"/>
  </r>
  <r>
    <n v="201505"/>
    <n v="1234"/>
    <n v="1"/>
    <s v="444794"/>
    <s v="1"/>
    <s v="DNI_0413"/>
    <s v="Hombre"/>
    <n v="33"/>
    <d v="2015-05-10T00:00:00"/>
    <s v="Topico Medicina"/>
    <s v="F19.8"/>
    <n v="1"/>
    <s v="Atenciones Medicas"/>
    <x v="0"/>
    <x v="0"/>
    <x v="1"/>
    <x v="1"/>
    <x v="224"/>
    <x v="0"/>
    <x v="1"/>
  </r>
  <r>
    <n v="201505"/>
    <n v="1234"/>
    <n v="1"/>
    <s v="444828"/>
    <s v="1"/>
    <s v="DNI_0563"/>
    <s v="Hombre"/>
    <n v="30"/>
    <d v="2015-05-11T00:00:00"/>
    <s v="Topico Cirugia"/>
    <s v="C16.0"/>
    <n v="1"/>
    <s v="Atenciones Medicas"/>
    <x v="0"/>
    <x v="0"/>
    <x v="1"/>
    <x v="1"/>
    <x v="225"/>
    <x v="0"/>
    <x v="1"/>
  </r>
  <r>
    <n v="201505"/>
    <n v="1234"/>
    <n v="1"/>
    <s v="444N51"/>
    <s v="1"/>
    <s v="DNI_08839"/>
    <s v="Mujer"/>
    <n v="46"/>
    <d v="2015-05-01T00:00:00"/>
    <s v="Topico Ginecologia"/>
    <s v="Z02.6"/>
    <n v="1"/>
    <s v="Atenciones Medicas"/>
    <x v="1"/>
    <x v="1"/>
    <x v="2"/>
    <x v="2"/>
    <x v="226"/>
    <x v="0"/>
    <x v="1"/>
  </r>
  <r>
    <n v="201505"/>
    <n v="1234"/>
    <n v="1"/>
    <s v="444N85"/>
    <s v="1"/>
    <s v="DNI_6961"/>
    <s v="Hombre"/>
    <n v="52"/>
    <d v="2015-05-10T00:00:00"/>
    <s v="Topico Medicina"/>
    <s v="F10.2"/>
    <n v="1"/>
    <s v="Atenciones Medicas"/>
    <x v="0"/>
    <x v="0"/>
    <x v="5"/>
    <x v="5"/>
    <x v="192"/>
    <x v="0"/>
    <x v="1"/>
  </r>
  <r>
    <n v="201505"/>
    <n v="1234"/>
    <n v="1"/>
    <s v="445286"/>
    <s v="1"/>
    <s v="DNI_0410"/>
    <s v="Mujer"/>
    <n v="24"/>
    <d v="2015-05-10T00:00:00"/>
    <s v="Topico Medicina"/>
    <s v="F43.2"/>
    <n v="1"/>
    <s v="Atenciones Medicas"/>
    <x v="1"/>
    <x v="1"/>
    <x v="9"/>
    <x v="9"/>
    <x v="227"/>
    <x v="0"/>
    <x v="1"/>
  </r>
  <r>
    <n v="201505"/>
    <n v="1234"/>
    <n v="1"/>
    <s v="445757"/>
    <s v="1"/>
    <s v="DNI_0009"/>
    <s v="Mujer"/>
    <n v="41"/>
    <d v="2015-05-10T00:00:00"/>
    <s v="Topico Ginecologia"/>
    <s v="O99.0"/>
    <n v="1"/>
    <s v="Atenciones Medicas"/>
    <x v="1"/>
    <x v="1"/>
    <x v="4"/>
    <x v="4"/>
    <x v="228"/>
    <x v="0"/>
    <x v="1"/>
  </r>
  <r>
    <n v="201505"/>
    <n v="1234"/>
    <n v="1"/>
    <s v="445991"/>
    <s v="1"/>
    <s v="DNI_1280"/>
    <s v="Hombre"/>
    <n v="60"/>
    <d v="2015-05-17T00:00:00"/>
    <s v="Trauma Shock"/>
    <s v="I25.6"/>
    <n v="1"/>
    <s v="Atenciones Medicas"/>
    <x v="0"/>
    <x v="0"/>
    <x v="6"/>
    <x v="6"/>
    <x v="163"/>
    <x v="0"/>
    <x v="1"/>
  </r>
  <r>
    <n v="201505"/>
    <n v="1234"/>
    <n v="1"/>
    <s v="4459N7"/>
    <s v="1"/>
    <s v="DNI_0421"/>
    <s v="Hombre"/>
    <n v="20"/>
    <d v="2015-05-11T00:00:00"/>
    <s v="Topico Medicina"/>
    <s v="F20.0"/>
    <n v="1"/>
    <s v="Atenciones Medicas"/>
    <x v="0"/>
    <x v="0"/>
    <x v="9"/>
    <x v="9"/>
    <x v="61"/>
    <x v="0"/>
    <x v="1"/>
  </r>
  <r>
    <n v="201505"/>
    <n v="1234"/>
    <n v="1"/>
    <s v="445N17"/>
    <s v="1"/>
    <s v="DNI_08785"/>
    <s v="Mujer"/>
    <n v="38"/>
    <d v="2015-05-06T00:00:00"/>
    <s v="Topico Ginecologia"/>
    <s v="O82.2"/>
    <n v="1"/>
    <s v="Atenciones Medicas"/>
    <x v="1"/>
    <x v="1"/>
    <x v="10"/>
    <x v="10"/>
    <x v="229"/>
    <x v="0"/>
    <x v="1"/>
  </r>
  <r>
    <n v="201505"/>
    <n v="1234"/>
    <n v="1"/>
    <s v="44A127"/>
    <s v="1"/>
    <s v="DNI_1341"/>
    <s v="Hombre"/>
    <n v="37"/>
    <d v="2015-05-05T00:00:00"/>
    <s v="Trauma Shock"/>
    <s v="K05.4"/>
    <n v="1"/>
    <s v="Atenciones Medicas"/>
    <x v="0"/>
    <x v="0"/>
    <x v="10"/>
    <x v="10"/>
    <x v="230"/>
    <x v="0"/>
    <x v="1"/>
  </r>
  <r>
    <n v="201505"/>
    <n v="1234"/>
    <n v="1"/>
    <s v="44A14A"/>
    <s v="1"/>
    <s v="DNI_9918"/>
    <s v="Mujer"/>
    <n v="29"/>
    <d v="2015-05-14T00:00:00"/>
    <s v="Topico Ginecologia"/>
    <s v="K14.1"/>
    <n v="1"/>
    <s v="Atenciones Medicas"/>
    <x v="1"/>
    <x v="1"/>
    <x v="8"/>
    <x v="8"/>
    <x v="231"/>
    <x v="1"/>
    <x v="1"/>
  </r>
  <r>
    <n v="201505"/>
    <n v="1234"/>
    <n v="1"/>
    <s v="44A294"/>
    <s v="1"/>
    <s v="DNI_08820"/>
    <s v="Mujer"/>
    <n v="66"/>
    <d v="2015-05-06T00:00:00"/>
    <s v="Topico Ginecologia"/>
    <s v="O80.9"/>
    <n v="1"/>
    <s v="Atenciones Medicas"/>
    <x v="1"/>
    <x v="1"/>
    <x v="0"/>
    <x v="0"/>
    <x v="232"/>
    <x v="0"/>
    <x v="1"/>
  </r>
  <r>
    <n v="201505"/>
    <n v="1234"/>
    <n v="1"/>
    <s v="44A596"/>
    <s v="1"/>
    <s v="DNI_1337"/>
    <s v="Hombre"/>
    <n v="41"/>
    <d v="2015-05-05T00:00:00"/>
    <s v="Trauma Shock"/>
    <s v="K10.3"/>
    <n v="1"/>
    <s v="Atenciones Medicas"/>
    <x v="0"/>
    <x v="0"/>
    <x v="4"/>
    <x v="4"/>
    <x v="233"/>
    <x v="0"/>
    <x v="1"/>
  </r>
  <r>
    <n v="201505"/>
    <n v="1234"/>
    <n v="1"/>
    <s v="44A726"/>
    <s v="1"/>
    <s v="DNI_08783"/>
    <s v="Mujer"/>
    <n v="74"/>
    <d v="2015-05-10T00:00:00"/>
    <s v="Topico Ginecologia"/>
    <s v="O92.7"/>
    <n v="1"/>
    <s v="Atenciones Medicas"/>
    <x v="1"/>
    <x v="1"/>
    <x v="0"/>
    <x v="0"/>
    <x v="223"/>
    <x v="0"/>
    <x v="1"/>
  </r>
  <r>
    <n v="201505"/>
    <n v="1234"/>
    <n v="1"/>
    <s v="44N6AN"/>
    <s v="1"/>
    <s v="DNI_1299"/>
    <s v="Hombre"/>
    <n v="5"/>
    <d v="2015-05-05T00:00:00"/>
    <s v="Sala de Observación &lt; 24 horas"/>
    <s v="K07.1"/>
    <n v="1"/>
    <s v="Atenciones Medicas"/>
    <x v="0"/>
    <x v="0"/>
    <x v="11"/>
    <x v="11"/>
    <x v="234"/>
    <x v="0"/>
    <x v="1"/>
  </r>
  <r>
    <n v="201505"/>
    <n v="1234"/>
    <n v="1"/>
    <s v="44N726"/>
    <s v="1"/>
    <s v="DNI_6972"/>
    <s v="Hombre"/>
    <n v="14"/>
    <d v="2015-05-11T00:00:00"/>
    <s v="Topico Medicina"/>
    <s v="F19.0"/>
    <n v="1"/>
    <s v="Atenciones Medicas"/>
    <x v="0"/>
    <x v="0"/>
    <x v="12"/>
    <x v="12"/>
    <x v="235"/>
    <x v="0"/>
    <x v="1"/>
  </r>
  <r>
    <n v="201505"/>
    <n v="1234"/>
    <n v="1"/>
    <s v="44N761"/>
    <s v="1"/>
    <s v="DNI_0442"/>
    <s v="Hombre"/>
    <n v="70"/>
    <d v="2015-05-11T00:00:00"/>
    <s v="Topico Medicina"/>
    <s v="F06.8"/>
    <n v="1"/>
    <s v="Atenciones Medicas"/>
    <x v="0"/>
    <x v="0"/>
    <x v="0"/>
    <x v="0"/>
    <x v="178"/>
    <x v="0"/>
    <x v="1"/>
  </r>
  <r>
    <n v="201505"/>
    <n v="1234"/>
    <n v="1"/>
    <s v="499A8"/>
    <s v="1"/>
    <s v="DNI_0488"/>
    <s v="Hombre"/>
    <n v="43"/>
    <d v="2015-05-11T00:00:00"/>
    <s v="Topico Medicina"/>
    <s v="F20.0"/>
    <n v="1"/>
    <s v="Atenciones Medicas"/>
    <x v="0"/>
    <x v="0"/>
    <x v="4"/>
    <x v="4"/>
    <x v="61"/>
    <x v="0"/>
    <x v="1"/>
  </r>
  <r>
    <n v="201505"/>
    <n v="1234"/>
    <n v="1"/>
    <s v="49A77"/>
    <s v="1"/>
    <s v="DNI_08860"/>
    <s v="Mujer"/>
    <n v="44"/>
    <d v="2015-05-06T00:00:00"/>
    <s v="Topico Ginecologia"/>
    <s v="O82.8"/>
    <n v="1"/>
    <s v="Atenciones Medicas"/>
    <x v="1"/>
    <x v="1"/>
    <x v="4"/>
    <x v="4"/>
    <x v="236"/>
    <x v="0"/>
    <x v="1"/>
  </r>
  <r>
    <n v="201505"/>
    <n v="1234"/>
    <n v="1"/>
    <s v="4A2596"/>
    <s v="1"/>
    <s v="DNI_0568"/>
    <s v="Hombre"/>
    <n v="52"/>
    <d v="2015-05-01T00:00:00"/>
    <s v="Topico Cirugia"/>
    <s v="Z35.7"/>
    <n v="1"/>
    <s v="Atenciones Medicas"/>
    <x v="0"/>
    <x v="0"/>
    <x v="5"/>
    <x v="5"/>
    <x v="237"/>
    <x v="0"/>
    <x v="1"/>
  </r>
  <r>
    <n v="201505"/>
    <n v="1234"/>
    <n v="1"/>
    <s v="4A286A"/>
    <s v="1"/>
    <s v="DNI_1335"/>
    <s v="Hombre"/>
    <n v="66"/>
    <d v="2015-05-01T00:00:00"/>
    <s v="Sala de Observación &lt; 24 horas"/>
    <s v="I15.9"/>
    <n v="1"/>
    <s v="Atenciones Medicas"/>
    <x v="0"/>
    <x v="0"/>
    <x v="0"/>
    <x v="0"/>
    <x v="238"/>
    <x v="0"/>
    <x v="1"/>
  </r>
  <r>
    <n v="201505"/>
    <n v="1234"/>
    <n v="1"/>
    <s v="4A2982"/>
    <s v="1"/>
    <s v="DNI_6894"/>
    <s v="Hombre"/>
    <n v="17"/>
    <d v="2015-05-08T00:00:00"/>
    <s v="Topico Medicina"/>
    <s v="Z10.8"/>
    <n v="1"/>
    <s v="Atenciones Medicas"/>
    <x v="0"/>
    <x v="0"/>
    <x v="7"/>
    <x v="7"/>
    <x v="49"/>
    <x v="0"/>
    <x v="1"/>
  </r>
  <r>
    <n v="201505"/>
    <n v="1234"/>
    <n v="1"/>
    <s v="4A4467"/>
    <s v="1"/>
    <s v="DNI_0532"/>
    <s v="Hombre"/>
    <n v="63"/>
    <d v="2015-05-05T00:00:00"/>
    <s v="Topico Cirugia"/>
    <s v="K74.0"/>
    <n v="1"/>
    <s v="Atenciones Medicas"/>
    <x v="0"/>
    <x v="0"/>
    <x v="6"/>
    <x v="6"/>
    <x v="45"/>
    <x v="0"/>
    <x v="1"/>
  </r>
  <r>
    <n v="201505"/>
    <n v="1234"/>
    <n v="1"/>
    <s v="4A66NA"/>
    <s v="1"/>
    <s v="DNI_6951"/>
    <s v="Mujer"/>
    <n v="66"/>
    <d v="2015-05-11T00:00:00"/>
    <s v="Topico Medicina"/>
    <s v="I25.4"/>
    <n v="1"/>
    <s v="Atenciones Medicas"/>
    <x v="1"/>
    <x v="1"/>
    <x v="0"/>
    <x v="0"/>
    <x v="5"/>
    <x v="0"/>
    <x v="1"/>
  </r>
  <r>
    <n v="201505"/>
    <n v="1234"/>
    <n v="1"/>
    <s v="4A6962"/>
    <s v="1"/>
    <s v="DNI_1334"/>
    <s v="Hombre"/>
    <n v="43"/>
    <d v="2015-05-17T00:00:00"/>
    <s v="Trauma Shock"/>
    <s v="I27.9"/>
    <n v="1"/>
    <s v="Atenciones Medicas"/>
    <x v="0"/>
    <x v="0"/>
    <x v="4"/>
    <x v="4"/>
    <x v="76"/>
    <x v="0"/>
    <x v="1"/>
  </r>
  <r>
    <n v="201505"/>
    <n v="1234"/>
    <n v="1"/>
    <s v="4A69A9"/>
    <s v="1"/>
    <s v="DNI_0613"/>
    <s v="Hombre"/>
    <n v="69"/>
    <d v="2015-05-01T00:00:00"/>
    <s v="Topico Cirugia"/>
    <s v="Z36.0"/>
    <n v="1"/>
    <s v="Atenciones Medicas"/>
    <x v="0"/>
    <x v="0"/>
    <x v="0"/>
    <x v="0"/>
    <x v="239"/>
    <x v="0"/>
    <x v="1"/>
  </r>
  <r>
    <n v="201505"/>
    <n v="1234"/>
    <n v="1"/>
    <s v="4A6A54"/>
    <s v="1"/>
    <s v="DNI_0101"/>
    <s v="Mujer"/>
    <n v="39"/>
    <d v="2015-05-06T00:00:00"/>
    <s v="Sala de Observación &lt; 24 horas"/>
    <s v="O81.4"/>
    <n v="1"/>
    <s v="Atenciones Medicas"/>
    <x v="1"/>
    <x v="1"/>
    <x v="10"/>
    <x v="10"/>
    <x v="240"/>
    <x v="1"/>
    <x v="1"/>
  </r>
  <r>
    <n v="201505"/>
    <n v="1234"/>
    <n v="1"/>
    <s v="4A6N91"/>
    <s v="1"/>
    <s v="DNI_9918"/>
    <s v="Mujer"/>
    <n v="29"/>
    <d v="2015-05-08T00:00:00"/>
    <s v="Topico Ginecologia"/>
    <s v="O81.4"/>
    <n v="1"/>
    <s v="Atenciones Medicas"/>
    <x v="1"/>
    <x v="1"/>
    <x v="8"/>
    <x v="8"/>
    <x v="240"/>
    <x v="0"/>
    <x v="1"/>
  </r>
  <r>
    <n v="201505"/>
    <n v="1234"/>
    <n v="1"/>
    <s v="4A9186"/>
    <s v="1"/>
    <s v="DNI_6967"/>
    <s v="Mujer"/>
    <n v="12"/>
    <d v="2015-05-11T00:00:00"/>
    <s v="Topico Medicina"/>
    <s v="I23.5"/>
    <n v="1"/>
    <s v="Atenciones Medicas"/>
    <x v="1"/>
    <x v="1"/>
    <x v="12"/>
    <x v="12"/>
    <x v="241"/>
    <x v="0"/>
    <x v="1"/>
  </r>
  <r>
    <n v="201505"/>
    <n v="1234"/>
    <n v="1"/>
    <s v="4AAN2N"/>
    <s v="1"/>
    <s v="DNI_1329"/>
    <s v="Mujer"/>
    <n v="2"/>
    <d v="2015-05-01T00:00:00"/>
    <s v="Trauma Shock"/>
    <s v="I13.1"/>
    <n v="1"/>
    <s v="Atenciones Medicas"/>
    <x v="1"/>
    <x v="1"/>
    <x v="13"/>
    <x v="13"/>
    <x v="242"/>
    <x v="0"/>
    <x v="1"/>
  </r>
  <r>
    <n v="201505"/>
    <n v="1234"/>
    <n v="1"/>
    <s v="4N1628"/>
    <s v="1"/>
    <s v="DNI_0417"/>
    <s v="Hombre"/>
    <n v="26"/>
    <d v="2015-05-11T00:00:00"/>
    <s v="Topico Medicina"/>
    <s v="I25.0"/>
    <n v="1"/>
    <s v="Atenciones Medicas"/>
    <x v="0"/>
    <x v="0"/>
    <x v="8"/>
    <x v="8"/>
    <x v="243"/>
    <x v="0"/>
    <x v="1"/>
  </r>
  <r>
    <n v="201505"/>
    <n v="1234"/>
    <n v="1"/>
    <s v="4N1985"/>
    <s v="1"/>
    <s v="DNI_08828"/>
    <s v="Mujer"/>
    <n v="39"/>
    <d v="2015-05-08T00:00:00"/>
    <s v="Topico Ginecologia"/>
    <s v="H05.3"/>
    <n v="1"/>
    <s v="Atenciones Medicas"/>
    <x v="1"/>
    <x v="1"/>
    <x v="10"/>
    <x v="10"/>
    <x v="244"/>
    <x v="0"/>
    <x v="1"/>
  </r>
  <r>
    <n v="201505"/>
    <n v="1234"/>
    <n v="1"/>
    <s v="4N19N5"/>
    <s v="1"/>
    <s v="DNI_9918"/>
    <s v="Mujer"/>
    <n v="29"/>
    <d v="2015-05-06T00:00:00"/>
    <s v="Topico Ginecologia"/>
    <s v="O81.4"/>
    <n v="1"/>
    <s v="Atenciones Medicas"/>
    <x v="1"/>
    <x v="1"/>
    <x v="8"/>
    <x v="8"/>
    <x v="245"/>
    <x v="1"/>
    <x v="0"/>
  </r>
  <r>
    <n v="201505"/>
    <n v="1234"/>
    <n v="1"/>
    <s v="4N1N61"/>
    <s v="1"/>
    <s v="DNI_08788"/>
    <s v="Mujer"/>
    <n v="40"/>
    <d v="2015-05-14T00:00:00"/>
    <s v="Topico Ginecologia"/>
    <s v="K11.6"/>
    <n v="1"/>
    <s v="Atenciones Medicas"/>
    <x v="1"/>
    <x v="1"/>
    <x v="4"/>
    <x v="4"/>
    <x v="246"/>
    <x v="0"/>
    <x v="1"/>
  </r>
  <r>
    <n v="201505"/>
    <n v="1234"/>
    <n v="1"/>
    <s v="4N2221"/>
    <s v="1"/>
    <s v="DNI_0516"/>
    <s v="Hombre"/>
    <n v="71"/>
    <d v="2015-05-10T00:00:00"/>
    <s v="Topico Medicina"/>
    <s v="Q96.0"/>
    <n v="1"/>
    <s v="Atenciones Medicas"/>
    <x v="0"/>
    <x v="0"/>
    <x v="0"/>
    <x v="0"/>
    <x v="247"/>
    <x v="0"/>
    <x v="1"/>
  </r>
  <r>
    <n v="201505"/>
    <n v="1234"/>
    <n v="1"/>
    <s v="4N265N"/>
    <s v="1"/>
    <s v="DNI_0418"/>
    <s v="Hombre"/>
    <n v="27"/>
    <d v="2015-05-01T00:00:00"/>
    <s v="Topico Medicina"/>
    <s v="Z30.3"/>
    <n v="1"/>
    <s v="Atenciones Medicas"/>
    <x v="0"/>
    <x v="0"/>
    <x v="8"/>
    <x v="8"/>
    <x v="248"/>
    <x v="0"/>
    <x v="1"/>
  </r>
  <r>
    <n v="201505"/>
    <n v="1234"/>
    <n v="1"/>
    <s v="4N4156"/>
    <s v="1"/>
    <s v="DNI_0400"/>
    <s v="Hombre"/>
    <n v="61"/>
    <d v="2015-05-07T00:00:00"/>
    <s v="Topico Medicina"/>
    <s v="Z10.3"/>
    <n v="1"/>
    <s v="Atenciones Medicas"/>
    <x v="0"/>
    <x v="0"/>
    <x v="6"/>
    <x v="6"/>
    <x v="83"/>
    <x v="0"/>
    <x v="1"/>
  </r>
  <r>
    <n v="201505"/>
    <n v="1234"/>
    <n v="1"/>
    <s v="4N5466"/>
    <s v="1"/>
    <s v="DNI_6962"/>
    <s v="Mujer"/>
    <n v="53"/>
    <d v="2015-05-01T00:00:00"/>
    <s v="Topico Medicina"/>
    <s v="Z32.1"/>
    <n v="1"/>
    <s v="Atenciones Medicas"/>
    <x v="1"/>
    <x v="1"/>
    <x v="5"/>
    <x v="5"/>
    <x v="249"/>
    <x v="0"/>
    <x v="1"/>
  </r>
  <r>
    <n v="201505"/>
    <n v="1234"/>
    <n v="1"/>
    <s v="4N6116"/>
    <s v="1"/>
    <s v="DNI_1298"/>
    <s v="Mujer"/>
    <n v="6"/>
    <d v="2015-05-01T00:00:00"/>
    <s v="Trauma Shock"/>
    <s v="F80.0"/>
    <n v="1"/>
    <s v="Atenciones Medicas"/>
    <x v="1"/>
    <x v="1"/>
    <x v="11"/>
    <x v="11"/>
    <x v="250"/>
    <x v="0"/>
    <x v="1"/>
  </r>
  <r>
    <n v="201505"/>
    <n v="1234"/>
    <n v="1"/>
    <s v="4N6287"/>
    <s v="1"/>
    <s v="DNI_08816"/>
    <s v="Mujer"/>
    <n v="67"/>
    <d v="2015-05-07T00:00:00"/>
    <s v="Topico Ginecologia"/>
    <s v="O99.1"/>
    <n v="1"/>
    <s v="Atenciones Medicas"/>
    <x v="1"/>
    <x v="1"/>
    <x v="0"/>
    <x v="0"/>
    <x v="251"/>
    <x v="0"/>
    <x v="1"/>
  </r>
  <r>
    <n v="201505"/>
    <n v="1234"/>
    <n v="1"/>
    <s v="4N6764"/>
    <s v="1"/>
    <s v="DNI_1333"/>
    <s v="Mujer"/>
    <n v="60"/>
    <d v="2015-05-11T00:00:00"/>
    <s v="Sala de Observación &lt; 24 horas"/>
    <s v="H02.9"/>
    <n v="1"/>
    <s v="Atenciones Medicas"/>
    <x v="1"/>
    <x v="1"/>
    <x v="6"/>
    <x v="6"/>
    <x v="252"/>
    <x v="0"/>
    <x v="1"/>
  </r>
  <r>
    <n v="201505"/>
    <n v="1234"/>
    <n v="1"/>
    <s v="4N69A7"/>
    <s v="1"/>
    <s v="DNI_0009"/>
    <s v="Mujer"/>
    <n v="41"/>
    <d v="2015-05-08T00:00:00"/>
    <s v="Topico Ginecologia"/>
    <s v="O99.0"/>
    <n v="1"/>
    <s v="Atenciones Medicas"/>
    <x v="1"/>
    <x v="1"/>
    <x v="2"/>
    <x v="4"/>
    <x v="228"/>
    <x v="1"/>
    <x v="0"/>
  </r>
  <r>
    <n v="201505"/>
    <n v="1234"/>
    <n v="1"/>
    <s v="4N6AN1"/>
    <s v="1"/>
    <s v="DNI_6908"/>
    <s v="Mujer"/>
    <n v="34"/>
    <d v="2015-05-09T00:00:00"/>
    <s v="Topico Medicina"/>
    <s v="Q51.4"/>
    <n v="1"/>
    <s v="Atenciones Medicas"/>
    <x v="1"/>
    <x v="1"/>
    <x v="1"/>
    <x v="1"/>
    <x v="188"/>
    <x v="0"/>
    <x v="1"/>
  </r>
  <r>
    <n v="201505"/>
    <n v="1234"/>
    <n v="1"/>
    <s v="4N728N"/>
    <s v="1"/>
    <s v="DNI_08851"/>
    <s v="Mujer"/>
    <n v="53"/>
    <d v="2015-05-09T00:00:00"/>
    <s v="Topico Ginecologia"/>
    <s v="O98.0"/>
    <n v="1"/>
    <s v="Atenciones Medicas"/>
    <x v="1"/>
    <x v="1"/>
    <x v="5"/>
    <x v="5"/>
    <x v="31"/>
    <x v="0"/>
    <x v="1"/>
  </r>
  <r>
    <n v="201505"/>
    <n v="1234"/>
    <n v="1"/>
    <s v="4N7458"/>
    <s v="1"/>
    <s v="DNI_9919"/>
    <s v="Mujer"/>
    <n v="35"/>
    <d v="2015-05-14T00:00:00"/>
    <s v="Topico Ginecologia"/>
    <s v="H05.8"/>
    <n v="1"/>
    <s v="Atenciones Medicas"/>
    <x v="1"/>
    <x v="1"/>
    <x v="10"/>
    <x v="10"/>
    <x v="253"/>
    <x v="0"/>
    <x v="0"/>
  </r>
  <r>
    <n v="201505"/>
    <n v="1234"/>
    <n v="1"/>
    <s v="4N7467"/>
    <s v="1"/>
    <s v="DNI_0407"/>
    <s v="Mujer"/>
    <n v="88"/>
    <d v="2015-05-07T00:00:00"/>
    <s v="Topico Medicina"/>
    <s v="Z11.3"/>
    <n v="1"/>
    <s v="Atenciones Medicas"/>
    <x v="1"/>
    <x v="1"/>
    <x v="0"/>
    <x v="0"/>
    <x v="253"/>
    <x v="0"/>
    <x v="1"/>
  </r>
  <r>
    <n v="201505"/>
    <n v="1234"/>
    <n v="1"/>
    <s v="4N7527"/>
    <s v="1"/>
    <s v="DNI_0436"/>
    <s v="Mujer"/>
    <n v="59"/>
    <d v="2015-05-10T00:00:00"/>
    <s v="Topico Medicina"/>
    <s v="Q52.4"/>
    <n v="1"/>
    <s v="Atenciones Medicas"/>
    <x v="1"/>
    <x v="1"/>
    <x v="3"/>
    <x v="3"/>
    <x v="254"/>
    <x v="0"/>
    <x v="1"/>
  </r>
  <r>
    <n v="201505"/>
    <n v="1234"/>
    <n v="1"/>
    <s v="4N7621"/>
    <s v="1"/>
    <s v="DNI_08862"/>
    <s v="Mujer"/>
    <n v="52"/>
    <d v="2015-05-06T00:00:00"/>
    <s v="Topico Ginecologia"/>
    <s v="O81.1"/>
    <n v="1"/>
    <s v="Atenciones Medicas"/>
    <x v="1"/>
    <x v="1"/>
    <x v="5"/>
    <x v="5"/>
    <x v="255"/>
    <x v="0"/>
    <x v="1"/>
  </r>
  <r>
    <n v="201505"/>
    <n v="1234"/>
    <n v="1"/>
    <s v="4N7629"/>
    <s v="1"/>
    <s v="DNI_1332"/>
    <s v="Hombre"/>
    <n v="79"/>
    <d v="2015-05-11T00:00:00"/>
    <s v="Trauma Shock"/>
    <s v="H03.0"/>
    <n v="1"/>
    <s v="Atenciones Medicas"/>
    <x v="0"/>
    <x v="0"/>
    <x v="0"/>
    <x v="0"/>
    <x v="256"/>
    <x v="0"/>
    <x v="1"/>
  </r>
  <r>
    <n v="201505"/>
    <n v="1234"/>
    <n v="1"/>
    <s v="4N766N"/>
    <s v="1"/>
    <s v="DNI_08816"/>
    <s v="Mujer"/>
    <n v="35"/>
    <d v="2015-05-09T00:00:00"/>
    <s v="Topico Ginecologia"/>
    <s v="O99.1"/>
    <n v="1"/>
    <s v="Atenciones Medicas"/>
    <x v="1"/>
    <x v="1"/>
    <x v="10"/>
    <x v="10"/>
    <x v="251"/>
    <x v="0"/>
    <x v="1"/>
  </r>
  <r>
    <n v="201505"/>
    <n v="1234"/>
    <n v="1"/>
    <s v="4N8151"/>
    <s v="1"/>
    <s v="DNI_08784"/>
    <s v="Mujer"/>
    <n v="42"/>
    <d v="2015-05-14T00:00:00"/>
    <s v="Topico Ginecologia"/>
    <s v="K13.1"/>
    <n v="1"/>
    <s v="Atenciones Medicas"/>
    <x v="1"/>
    <x v="1"/>
    <x v="4"/>
    <x v="4"/>
    <x v="257"/>
    <x v="0"/>
    <x v="1"/>
  </r>
  <r>
    <n v="201505"/>
    <n v="1234"/>
    <n v="1"/>
    <s v="4N81AN"/>
    <s v="1"/>
    <s v="DNI_1310"/>
    <s v="Hombre"/>
    <n v="3"/>
    <d v="2015-05-01T00:00:00"/>
    <s v="Trauma Shock"/>
    <s v="I10.X"/>
    <n v="1"/>
    <s v="Atenciones Medicas"/>
    <x v="0"/>
    <x v="0"/>
    <x v="13"/>
    <x v="13"/>
    <x v="157"/>
    <x v="0"/>
    <x v="1"/>
  </r>
  <r>
    <n v="201505"/>
    <n v="1234"/>
    <n v="1"/>
    <s v="4N84N2"/>
    <s v="1"/>
    <s v="DNI_0586"/>
    <s v="Hombre"/>
    <n v="49"/>
    <d v="2015-05-01T00:00:00"/>
    <s v="Topico Cirugia"/>
    <s v="Z36.8"/>
    <n v="1"/>
    <s v="Atenciones Medicas"/>
    <x v="0"/>
    <x v="0"/>
    <x v="2"/>
    <x v="2"/>
    <x v="258"/>
    <x v="0"/>
    <x v="1"/>
  </r>
  <r>
    <n v="201505"/>
    <n v="1234"/>
    <n v="1"/>
    <s v="4N8587"/>
    <s v="1"/>
    <s v="DNI_0513"/>
    <s v="Mujer"/>
    <n v="59"/>
    <d v="2015-05-08T00:00:00"/>
    <s v="Topico Medicina"/>
    <s v="Z11.2"/>
    <n v="1"/>
    <s v="Atenciones Medicas"/>
    <x v="1"/>
    <x v="1"/>
    <x v="3"/>
    <x v="3"/>
    <x v="177"/>
    <x v="0"/>
    <x v="1"/>
  </r>
  <r>
    <n v="201505"/>
    <n v="1234"/>
    <n v="1"/>
    <s v="4N8617"/>
    <s v="1"/>
    <s v="DNI_0009"/>
    <s v="Mujer"/>
    <n v="41"/>
    <d v="2015-05-12T00:00:00"/>
    <s v="Topico Ginecologia"/>
    <s v="H04.8"/>
    <n v="1"/>
    <s v="Atenciones Medicas"/>
    <x v="1"/>
    <x v="1"/>
    <x v="4"/>
    <x v="4"/>
    <x v="259"/>
    <x v="1"/>
    <x v="1"/>
  </r>
  <r>
    <n v="201505"/>
    <n v="1234"/>
    <n v="1"/>
    <s v="4N9A98"/>
    <s v="1"/>
    <s v="DNI_08832"/>
    <s v="Mujer"/>
    <n v="37"/>
    <d v="2015-05-10T00:00:00"/>
    <s v="Topico Ginecologia"/>
    <s v="O98.9"/>
    <n v="1"/>
    <s v="Atenciones Medicas"/>
    <x v="1"/>
    <x v="1"/>
    <x v="10"/>
    <x v="10"/>
    <x v="260"/>
    <x v="0"/>
    <x v="1"/>
  </r>
  <r>
    <n v="201505"/>
    <n v="1234"/>
    <n v="1"/>
    <s v="4NA552"/>
    <s v="1"/>
    <s v="DNI_08819"/>
    <s v="Mujer"/>
    <n v="39"/>
    <d v="2015-05-09T00:00:00"/>
    <s v="Topico Ginecologia"/>
    <s v="Q51.0"/>
    <n v="1"/>
    <s v="Atenciones Medicas"/>
    <x v="1"/>
    <x v="1"/>
    <x v="10"/>
    <x v="10"/>
    <x v="261"/>
    <x v="0"/>
    <x v="1"/>
  </r>
  <r>
    <n v="201505"/>
    <n v="1234"/>
    <n v="1"/>
    <s v="4NA8N2"/>
    <s v="1"/>
    <s v="DNI_9917"/>
    <s v="Mujer"/>
    <n v="33"/>
    <d v="2015-05-09T00:00:00"/>
    <s v="Topico Ginecologia"/>
    <s v="O99.5"/>
    <n v="1"/>
    <s v="Atenciones Medicas"/>
    <x v="1"/>
    <x v="1"/>
    <x v="1"/>
    <x v="1"/>
    <x v="158"/>
    <x v="0"/>
    <x v="1"/>
  </r>
  <r>
    <n v="201505"/>
    <n v="1234"/>
    <n v="1"/>
    <s v="4NAN62"/>
    <s v="1"/>
    <s v="DNI_6966"/>
    <s v="Mujer"/>
    <n v="8"/>
    <d v="2015-05-10T00:00:00"/>
    <s v="Topico Medicina"/>
    <s v="Q52.0"/>
    <n v="1"/>
    <s v="Atenciones Medicas"/>
    <x v="1"/>
    <x v="1"/>
    <x v="11"/>
    <x v="11"/>
    <x v="26"/>
    <x v="0"/>
    <x v="1"/>
  </r>
  <r>
    <n v="201505"/>
    <n v="1234"/>
    <n v="1"/>
    <s v="4NAN69"/>
    <s v="1"/>
    <s v="DNI_08814"/>
    <s v="Mujer"/>
    <n v="52"/>
    <d v="2015-05-01T00:00:00"/>
    <s v="Topico Ginecologia"/>
    <s v="Z02.9"/>
    <n v="1"/>
    <s v="Atenciones Medicas"/>
    <x v="1"/>
    <x v="1"/>
    <x v="5"/>
    <x v="5"/>
    <x v="262"/>
    <x v="0"/>
    <x v="1"/>
  </r>
  <r>
    <n v="201505"/>
    <n v="1234"/>
    <n v="1"/>
    <s v="4NANA8"/>
    <s v="1"/>
    <s v="DNI_0397"/>
    <s v="Mujer"/>
    <n v="41"/>
    <d v="2015-05-05T00:00:00"/>
    <s v="Topico Medicina"/>
    <s v="F60.3"/>
    <n v="1"/>
    <s v="Atenciones Medicas"/>
    <x v="1"/>
    <x v="1"/>
    <x v="4"/>
    <x v="4"/>
    <x v="141"/>
    <x v="0"/>
    <x v="1"/>
  </r>
  <r>
    <n v="201505"/>
    <n v="1234"/>
    <n v="1"/>
    <s v="4NN455"/>
    <s v="1"/>
    <s v="DNI_1314"/>
    <s v="Hombre"/>
    <n v="0"/>
    <d v="2015-05-05T00:00:00"/>
    <s v="Sala de Observación &lt; 24 horas"/>
    <s v="K05.1"/>
    <n v="1"/>
    <s v="Atenciones Medicas"/>
    <x v="0"/>
    <x v="0"/>
    <x v="14"/>
    <x v="14"/>
    <x v="263"/>
    <x v="0"/>
    <x v="1"/>
  </r>
  <r>
    <n v="201505"/>
    <n v="1234"/>
    <n v="1"/>
    <s v="4NN481"/>
    <s v="1"/>
    <s v="DNI_08795"/>
    <s v="Mujer"/>
    <n v="44"/>
    <d v="2015-05-07T00:00:00"/>
    <s v="Topico Ginecologia"/>
    <s v="Z12.2"/>
    <n v="1"/>
    <s v="Atenciones Medicas"/>
    <x v="1"/>
    <x v="1"/>
    <x v="4"/>
    <x v="4"/>
    <x v="36"/>
    <x v="0"/>
    <x v="1"/>
  </r>
  <r>
    <n v="201505"/>
    <n v="1234"/>
    <n v="1"/>
    <s v="4NN792"/>
    <s v="1"/>
    <s v="DNI_1328"/>
    <s v="Mujer"/>
    <n v="0"/>
    <d v="2015-05-05T00:00:00"/>
    <s v="Trauma Shock"/>
    <s v="K08.0"/>
    <n v="1"/>
    <s v="Atenciones Medicas"/>
    <x v="1"/>
    <x v="1"/>
    <x v="14"/>
    <x v="14"/>
    <x v="264"/>
    <x v="0"/>
    <x v="1"/>
  </r>
  <r>
    <n v="201505"/>
    <n v="1234"/>
    <n v="1"/>
    <s v="4NN7N2"/>
    <s v="1"/>
    <s v="DNI_08809"/>
    <s v="Mujer"/>
    <n v="44"/>
    <d v="2015-05-07T00:00:00"/>
    <s v="Topico Ginecologia"/>
    <s v="Z11.4"/>
    <n v="1"/>
    <s v="Atenciones Medicas"/>
    <x v="1"/>
    <x v="1"/>
    <x v="4"/>
    <x v="4"/>
    <x v="71"/>
    <x v="0"/>
    <x v="1"/>
  </r>
  <r>
    <n v="201505"/>
    <n v="1234"/>
    <n v="1"/>
    <s v="4NN967"/>
    <s v="1"/>
    <s v="DNI_08833"/>
    <s v="Mujer"/>
    <n v="37"/>
    <d v="2015-05-08T00:00:00"/>
    <s v="Topico Ginecologia"/>
    <s v="H04.4"/>
    <n v="1"/>
    <s v="Atenciones Medicas"/>
    <x v="1"/>
    <x v="1"/>
    <x v="10"/>
    <x v="10"/>
    <x v="265"/>
    <x v="0"/>
    <x v="1"/>
  </r>
  <r>
    <n v="201505"/>
    <n v="1234"/>
    <n v="1"/>
    <s v="4NNA1N"/>
    <s v="1"/>
    <s v="DNI_0558"/>
    <s v="Mujer"/>
    <n v="50"/>
    <d v="2015-05-05T00:00:00"/>
    <s v="Topico Cirugia"/>
    <s v="K29.5"/>
    <n v="1"/>
    <s v="Atenciones Medicas"/>
    <x v="1"/>
    <x v="1"/>
    <x v="5"/>
    <x v="5"/>
    <x v="80"/>
    <x v="0"/>
    <x v="1"/>
  </r>
  <r>
    <n v="201505"/>
    <n v="1234"/>
    <n v="1"/>
    <s v="4NNA68"/>
    <s v="1"/>
    <s v="DNI_1304"/>
    <s v="Hombre"/>
    <n v="8"/>
    <d v="2015-05-05T00:00:00"/>
    <s v="Sala de Observación &lt; 24 horas"/>
    <s v="K07.9"/>
    <n v="1"/>
    <s v="Atenciones Medicas"/>
    <x v="0"/>
    <x v="0"/>
    <x v="11"/>
    <x v="11"/>
    <x v="266"/>
    <x v="0"/>
    <x v="1"/>
  </r>
  <r>
    <n v="201505"/>
    <n v="1234"/>
    <n v="1"/>
    <s v="4NNN4N"/>
    <s v="1"/>
    <s v="DNI_08817"/>
    <s v="Mujer"/>
    <n v="35"/>
    <d v="2015-05-08T00:00:00"/>
    <s v="Topico Ginecologia"/>
    <s v="H05.4"/>
    <n v="1"/>
    <s v="Atenciones Medicas"/>
    <x v="1"/>
    <x v="1"/>
    <x v="10"/>
    <x v="10"/>
    <x v="267"/>
    <x v="0"/>
    <x v="1"/>
  </r>
  <r>
    <n v="201505"/>
    <n v="1234"/>
    <n v="1"/>
    <s v="52AN5"/>
    <s v="1"/>
    <s v="DNI_0429"/>
    <s v="Mujer"/>
    <n v="30"/>
    <d v="2015-05-10T00:00:00"/>
    <s v="Topico Medicina"/>
    <s v="F43.2"/>
    <n v="1"/>
    <s v="Atenciones Medicas"/>
    <x v="1"/>
    <x v="1"/>
    <x v="1"/>
    <x v="1"/>
    <x v="227"/>
    <x v="0"/>
    <x v="1"/>
  </r>
  <r>
    <n v="201505"/>
    <n v="1234"/>
    <n v="1"/>
    <s v="55954"/>
    <s v="1"/>
    <s v="DNI_6900"/>
    <s v="Hombre"/>
    <n v="50"/>
    <d v="2015-05-11T00:00:00"/>
    <s v="Topico Medicina"/>
    <s v="I25.1"/>
    <n v="1"/>
    <s v="Atenciones Medicas"/>
    <x v="0"/>
    <x v="0"/>
    <x v="5"/>
    <x v="5"/>
    <x v="268"/>
    <x v="0"/>
    <x v="1"/>
  </r>
  <r>
    <n v="201505"/>
    <n v="1234"/>
    <n v="1"/>
    <s v="569N9"/>
    <s v="1"/>
    <s v="DNI_08841"/>
    <s v="Mujer"/>
    <n v="47"/>
    <d v="2015-05-09T00:00:00"/>
    <s v="Topico Ginecologia"/>
    <s v="Q51.3"/>
    <n v="1"/>
    <s v="Atenciones Medicas"/>
    <x v="1"/>
    <x v="1"/>
    <x v="2"/>
    <x v="2"/>
    <x v="135"/>
    <x v="0"/>
    <x v="1"/>
  </r>
  <r>
    <n v="201505"/>
    <n v="1234"/>
    <n v="1"/>
    <s v="5919"/>
    <s v="1"/>
    <s v="DNI_0559"/>
    <s v="Mujer"/>
    <n v="50"/>
    <d v="2015-05-11T00:00:00"/>
    <s v="Topico Cirugia"/>
    <s v="K59.0"/>
    <n v="1"/>
    <s v="Atenciones Medicas"/>
    <x v="1"/>
    <x v="1"/>
    <x v="5"/>
    <x v="5"/>
    <x v="12"/>
    <x v="0"/>
    <x v="1"/>
  </r>
  <r>
    <n v="201505"/>
    <n v="1234"/>
    <n v="1"/>
    <s v="656N8"/>
    <s v="1"/>
    <s v="DNI_1362"/>
    <s v="Mujer"/>
    <n v="76"/>
    <d v="2015-05-11T00:00:00"/>
    <s v="Trauma Shock"/>
    <s v="H02.7"/>
    <n v="1"/>
    <s v="Atenciones Medicas"/>
    <x v="1"/>
    <x v="1"/>
    <x v="0"/>
    <x v="0"/>
    <x v="269"/>
    <x v="0"/>
    <x v="1"/>
  </r>
  <r>
    <n v="201505"/>
    <n v="1234"/>
    <n v="1"/>
    <s v="66127"/>
    <s v="1"/>
    <s v="DNI_6920"/>
    <s v="Mujer"/>
    <n v="54"/>
    <d v="2015-05-11T00:00:00"/>
    <s v="Topico Medicina"/>
    <s v="I24.0"/>
    <n v="1"/>
    <s v="Atenciones Medicas"/>
    <x v="1"/>
    <x v="1"/>
    <x v="5"/>
    <x v="5"/>
    <x v="270"/>
    <x v="0"/>
    <x v="1"/>
  </r>
  <r>
    <n v="201505"/>
    <n v="1234"/>
    <n v="1"/>
    <s v="66428"/>
    <s v="1"/>
    <s v="DNI_0592"/>
    <s v="Mujer"/>
    <n v="57"/>
    <d v="2015-05-11T00:00:00"/>
    <s v="Topico Cirugia"/>
    <s v="K44.9"/>
    <n v="1"/>
    <s v="Atenciones Medicas"/>
    <x v="1"/>
    <x v="1"/>
    <x v="3"/>
    <x v="3"/>
    <x v="52"/>
    <x v="0"/>
    <x v="1"/>
  </r>
  <r>
    <n v="201505"/>
    <n v="1234"/>
    <n v="1"/>
    <s v="6N4N9"/>
    <s v="1"/>
    <s v="DNI_6932"/>
    <s v="Mujer"/>
    <n v="46"/>
    <d v="2015-05-05T00:00:00"/>
    <s v="Topico Medicina"/>
    <s v="F20.0"/>
    <n v="1"/>
    <s v="Atenciones Medicas"/>
    <x v="1"/>
    <x v="1"/>
    <x v="2"/>
    <x v="2"/>
    <x v="61"/>
    <x v="0"/>
    <x v="1"/>
  </r>
  <r>
    <n v="201505"/>
    <n v="1234"/>
    <n v="1"/>
    <s v="6N75"/>
    <s v="1"/>
    <s v="DNI_6940"/>
    <s v="Hombre"/>
    <n v="59"/>
    <d v="2015-05-11T00:00:00"/>
    <s v="Topico Medicina"/>
    <s v="I23.3"/>
    <n v="1"/>
    <s v="Atenciones Medicas"/>
    <x v="0"/>
    <x v="0"/>
    <x v="3"/>
    <x v="3"/>
    <x v="271"/>
    <x v="0"/>
    <x v="1"/>
  </r>
  <r>
    <n v="201505"/>
    <n v="1234"/>
    <n v="1"/>
    <s v="74N15"/>
    <s v="1"/>
    <s v="DNI_0494"/>
    <s v="Hombre"/>
    <n v="76"/>
    <d v="2015-05-10T00:00:00"/>
    <s v="Topico Medicina"/>
    <s v="O99.7"/>
    <n v="1"/>
    <s v="Atenciones Medicas"/>
    <x v="0"/>
    <x v="0"/>
    <x v="0"/>
    <x v="0"/>
    <x v="101"/>
    <x v="0"/>
    <x v="1"/>
  </r>
  <r>
    <n v="201505"/>
    <n v="1234"/>
    <n v="1"/>
    <s v="79719"/>
    <s v="1"/>
    <s v="DNI_0551"/>
    <s v="Mujer"/>
    <n v="58"/>
    <d v="2015-05-10T00:00:00"/>
    <s v="Topico Cirugia"/>
    <s v="K21.0"/>
    <n v="1"/>
    <s v="Atenciones Medicas"/>
    <x v="1"/>
    <x v="1"/>
    <x v="3"/>
    <x v="3"/>
    <x v="103"/>
    <x v="0"/>
    <x v="1"/>
  </r>
  <r>
    <n v="201505"/>
    <n v="1234"/>
    <n v="1"/>
    <s v="79N16"/>
    <s v="1"/>
    <s v="DNI_0481"/>
    <s v="Mujer"/>
    <n v="55"/>
    <d v="2015-05-08T00:00:00"/>
    <s v="Topico Medicina"/>
    <s v="Q50.6"/>
    <n v="1"/>
    <s v="Atenciones Medicas"/>
    <x v="1"/>
    <x v="1"/>
    <x v="3"/>
    <x v="3"/>
    <x v="272"/>
    <x v="0"/>
    <x v="1"/>
  </r>
  <r>
    <n v="201505"/>
    <n v="1234"/>
    <n v="1"/>
    <s v="7A228"/>
    <s v="1"/>
    <s v="DNI_0621"/>
    <s v="Mujer"/>
    <n v="62"/>
    <d v="2015-05-05T00:00:00"/>
    <s v="Topico Cirugia"/>
    <s v="K21.9"/>
    <n v="1"/>
    <s v="Atenciones Medicas"/>
    <x v="1"/>
    <x v="1"/>
    <x v="6"/>
    <x v="6"/>
    <x v="15"/>
    <x v="0"/>
    <x v="1"/>
  </r>
  <r>
    <n v="201505"/>
    <n v="1234"/>
    <n v="1"/>
    <s v="81681"/>
    <s v="1"/>
    <s v="DNI_1365"/>
    <s v="Mujer"/>
    <n v="74"/>
    <d v="2015-05-17T00:00:00"/>
    <s v="Trauma Shock"/>
    <s v="I26.9"/>
    <n v="1"/>
    <s v="Atenciones Medicas"/>
    <x v="1"/>
    <x v="1"/>
    <x v="0"/>
    <x v="0"/>
    <x v="273"/>
    <x v="0"/>
    <x v="1"/>
  </r>
  <r>
    <n v="201505"/>
    <n v="1234"/>
    <n v="1"/>
    <s v="81868"/>
    <s v="1"/>
    <s v="DNI_0546"/>
    <s v="Mujer"/>
    <n v="60"/>
    <d v="2015-05-01T00:00:00"/>
    <s v="Topico Cirugia"/>
    <s v="D12.3"/>
    <n v="1"/>
    <s v="Atenciones Medicas"/>
    <x v="1"/>
    <x v="1"/>
    <x v="6"/>
    <x v="6"/>
    <x v="274"/>
    <x v="0"/>
    <x v="1"/>
  </r>
  <r>
    <n v="201505"/>
    <n v="1234"/>
    <n v="1"/>
    <s v="82499"/>
    <s v="1"/>
    <s v="DNI_08805"/>
    <s v="Mujer"/>
    <n v="69"/>
    <d v="2015-05-01T00:00:00"/>
    <s v="Topico Ginecologia"/>
    <s v="Z02.2"/>
    <n v="1"/>
    <s v="Atenciones Medicas"/>
    <x v="1"/>
    <x v="1"/>
    <x v="0"/>
    <x v="0"/>
    <x v="275"/>
    <x v="0"/>
    <x v="1"/>
  </r>
  <r>
    <n v="201505"/>
    <n v="1234"/>
    <n v="1"/>
    <s v="82554"/>
    <s v="1"/>
    <s v="DNI_0469"/>
    <s v="Mujer"/>
    <n v="78"/>
    <d v="2015-05-01T00:00:00"/>
    <s v="Topico Medicina"/>
    <s v="Z01.4"/>
    <n v="1"/>
    <s v="Atenciones Medicas"/>
    <x v="1"/>
    <x v="1"/>
    <x v="0"/>
    <x v="0"/>
    <x v="276"/>
    <x v="0"/>
    <x v="1"/>
  </r>
  <r>
    <n v="201505"/>
    <n v="1234"/>
    <n v="1"/>
    <s v="82A67"/>
    <s v="1"/>
    <s v="DNI_0622"/>
    <s v="Mujer"/>
    <n v="64"/>
    <d v="2015-05-10T00:00:00"/>
    <s v="Topico Cirugia"/>
    <s v="K29.3"/>
    <n v="1"/>
    <s v="Atenciones Medicas"/>
    <x v="1"/>
    <x v="1"/>
    <x v="6"/>
    <x v="6"/>
    <x v="10"/>
    <x v="0"/>
    <x v="1"/>
  </r>
  <r>
    <n v="201505"/>
    <n v="1234"/>
    <n v="1"/>
    <s v="845NA"/>
    <s v="1"/>
    <s v="DNI_1331"/>
    <s v="Mujer"/>
    <n v="63"/>
    <d v="2015-05-05T00:00:00"/>
    <s v="Sala de Observación &lt; 24 horas"/>
    <s v="K07.0"/>
    <n v="1"/>
    <s v="Atenciones Medicas"/>
    <x v="1"/>
    <x v="1"/>
    <x v="6"/>
    <x v="6"/>
    <x v="277"/>
    <x v="0"/>
    <x v="1"/>
  </r>
  <r>
    <n v="201505"/>
    <n v="1234"/>
    <n v="1"/>
    <s v="84969"/>
    <s v="1"/>
    <s v="DNI_6944"/>
    <s v="Hombre"/>
    <n v="55"/>
    <d v="2015-05-11T00:00:00"/>
    <s v="Topico Medicina"/>
    <s v="F10.2"/>
    <n v="1"/>
    <s v="Atenciones Medicas"/>
    <x v="0"/>
    <x v="0"/>
    <x v="3"/>
    <x v="3"/>
    <x v="192"/>
    <x v="0"/>
    <x v="1"/>
  </r>
  <r>
    <n v="201505"/>
    <n v="1234"/>
    <n v="1"/>
    <s v="849N4"/>
    <s v="1"/>
    <s v="DNI_08824"/>
    <s v="Mujer"/>
    <n v="58"/>
    <d v="2015-05-09T00:00:00"/>
    <s v="Topico Ginecologia"/>
    <s v="O99.0"/>
    <n v="1"/>
    <s v="Atenciones Medicas"/>
    <x v="1"/>
    <x v="1"/>
    <x v="3"/>
    <x v="3"/>
    <x v="228"/>
    <x v="0"/>
    <x v="1"/>
  </r>
  <r>
    <n v="201505"/>
    <n v="1234"/>
    <n v="1"/>
    <s v="84ANN"/>
    <s v="1"/>
    <s v="DNI_08797"/>
    <s v="Mujer"/>
    <n v="82"/>
    <d v="2015-05-09T00:00:00"/>
    <s v="Topico Ginecologia"/>
    <s v="Q50.6"/>
    <n v="1"/>
    <s v="Atenciones Medicas"/>
    <x v="1"/>
    <x v="1"/>
    <x v="0"/>
    <x v="0"/>
    <x v="272"/>
    <x v="0"/>
    <x v="1"/>
  </r>
  <r>
    <n v="201505"/>
    <n v="1234"/>
    <n v="1"/>
    <s v="85147"/>
    <s v="1"/>
    <s v="DNI_08925"/>
    <s v="Mujer"/>
    <n v="52"/>
    <d v="2015-05-01T00:00:00"/>
    <s v="Topico Ginecologia"/>
    <s v="Z03.1"/>
    <n v="1"/>
    <s v="Atenciones Medicas"/>
    <x v="1"/>
    <x v="1"/>
    <x v="5"/>
    <x v="5"/>
    <x v="278"/>
    <x v="0"/>
    <x v="1"/>
  </r>
  <r>
    <n v="201505"/>
    <n v="1234"/>
    <n v="1"/>
    <s v="85841"/>
    <s v="1"/>
    <s v="DNI_6922"/>
    <s v="Mujer"/>
    <n v="54"/>
    <d v="2015-05-01T00:00:00"/>
    <s v="Topico Medicina"/>
    <s v="Y76.2"/>
    <n v="1"/>
    <s v="Atenciones Medicas"/>
    <x v="1"/>
    <x v="1"/>
    <x v="5"/>
    <x v="5"/>
    <x v="279"/>
    <x v="0"/>
    <x v="1"/>
  </r>
  <r>
    <n v="201505"/>
    <n v="1234"/>
    <n v="1"/>
    <s v="867A7"/>
    <s v="1"/>
    <s v="DNI_6959"/>
    <s v="Hombre"/>
    <n v="79"/>
    <d v="2015-05-10T00:00:00"/>
    <s v="Topico Medicina"/>
    <s v="F33.3"/>
    <n v="1"/>
    <s v="Atenciones Medicas"/>
    <x v="0"/>
    <x v="0"/>
    <x v="0"/>
    <x v="0"/>
    <x v="280"/>
    <x v="0"/>
    <x v="1"/>
  </r>
  <r>
    <n v="201505"/>
    <n v="1234"/>
    <n v="1"/>
    <s v="88475"/>
    <s v="1"/>
    <s v="DNI_0512"/>
    <s v="Mujer"/>
    <n v="71"/>
    <d v="2015-05-10T00:00:00"/>
    <s v="Topico Medicina"/>
    <s v="F33.2"/>
    <n v="1"/>
    <s v="Atenciones Medicas"/>
    <x v="1"/>
    <x v="1"/>
    <x v="0"/>
    <x v="0"/>
    <x v="281"/>
    <x v="0"/>
    <x v="1"/>
  </r>
  <r>
    <n v="201505"/>
    <n v="1234"/>
    <n v="1"/>
    <s v="89A26"/>
    <s v="1"/>
    <s v="DNI_08858"/>
    <s v="Mujer"/>
    <n v="64"/>
    <d v="2015-05-09T00:00:00"/>
    <s v="Topico Ginecologia"/>
    <s v="O99.4"/>
    <n v="1"/>
    <s v="Atenciones Medicas"/>
    <x v="1"/>
    <x v="1"/>
    <x v="6"/>
    <x v="6"/>
    <x v="282"/>
    <x v="0"/>
    <x v="1"/>
  </r>
  <r>
    <n v="201505"/>
    <n v="1234"/>
    <n v="1"/>
    <s v="8A229"/>
    <s v="1"/>
    <s v="DNI_1340"/>
    <s v="Hombre"/>
    <n v="53"/>
    <d v="2015-05-11T00:00:00"/>
    <s v="Trauma Shock"/>
    <s v="H04.5"/>
    <n v="1"/>
    <s v="Atenciones Medicas"/>
    <x v="0"/>
    <x v="0"/>
    <x v="5"/>
    <x v="5"/>
    <x v="283"/>
    <x v="0"/>
    <x v="1"/>
  </r>
  <r>
    <n v="201505"/>
    <n v="1234"/>
    <n v="1"/>
    <s v="8N4N"/>
    <s v="1"/>
    <s v="DNI_0572"/>
    <s v="Hombre"/>
    <n v="71"/>
    <d v="2015-05-10T00:00:00"/>
    <s v="Topico Cirugia"/>
    <s v="K29.3"/>
    <n v="1"/>
    <s v="Atenciones Medicas"/>
    <x v="0"/>
    <x v="0"/>
    <x v="0"/>
    <x v="0"/>
    <x v="10"/>
    <x v="0"/>
    <x v="1"/>
  </r>
  <r>
    <n v="201505"/>
    <n v="1234"/>
    <n v="1"/>
    <s v="91297"/>
    <s v="1"/>
    <s v="DNI_1285"/>
    <s v="Mujer"/>
    <n v="62"/>
    <d v="2015-05-17T00:00:00"/>
    <s v="Trauma Shock"/>
    <s v="M54.1"/>
    <n v="1"/>
    <s v="Atenciones Medicas"/>
    <x v="1"/>
    <x v="1"/>
    <x v="6"/>
    <x v="6"/>
    <x v="284"/>
    <x v="0"/>
    <x v="1"/>
  </r>
  <r>
    <n v="201505"/>
    <n v="1234"/>
    <n v="1"/>
    <s v="91421"/>
    <s v="1"/>
    <s v="DNI_0471"/>
    <s v="Mujer"/>
    <n v="60"/>
    <d v="2015-05-10T00:00:00"/>
    <s v="Topico Medicina"/>
    <s v="Q52.6"/>
    <n v="1"/>
    <s v="Atenciones Medicas"/>
    <x v="1"/>
    <x v="1"/>
    <x v="6"/>
    <x v="6"/>
    <x v="285"/>
    <x v="0"/>
    <x v="1"/>
  </r>
  <r>
    <n v="201505"/>
    <n v="1234"/>
    <n v="1"/>
    <s v="91672"/>
    <s v="1"/>
    <s v="DNI_0608"/>
    <s v="Mujer"/>
    <n v="60"/>
    <d v="2015-05-05T00:00:00"/>
    <s v="Topico Cirugia"/>
    <s v="K30.X"/>
    <n v="1"/>
    <s v="Atenciones Medicas"/>
    <x v="1"/>
    <x v="1"/>
    <x v="6"/>
    <x v="6"/>
    <x v="286"/>
    <x v="0"/>
    <x v="1"/>
  </r>
  <r>
    <n v="201505"/>
    <n v="1234"/>
    <n v="1"/>
    <s v="91747"/>
    <s v="1"/>
    <s v="DNI_6945"/>
    <s v="Hombre"/>
    <n v="68"/>
    <d v="2015-05-10T00:00:00"/>
    <s v="Topico Medicina"/>
    <s v="F22.9"/>
    <n v="1"/>
    <s v="Atenciones Medicas"/>
    <x v="0"/>
    <x v="0"/>
    <x v="0"/>
    <x v="0"/>
    <x v="287"/>
    <x v="0"/>
    <x v="1"/>
  </r>
  <r>
    <n v="201505"/>
    <n v="1234"/>
    <n v="1"/>
    <s v="9186A"/>
    <s v="1"/>
    <s v="DNI_0492"/>
    <s v="Hombre"/>
    <n v="54"/>
    <d v="2015-05-01T00:00:00"/>
    <s v="Topico Medicina"/>
    <s v="S37.5"/>
    <n v="1"/>
    <s v="Atenciones Medicas"/>
    <x v="0"/>
    <x v="0"/>
    <x v="5"/>
    <x v="5"/>
    <x v="288"/>
    <x v="0"/>
    <x v="1"/>
  </r>
  <r>
    <n v="201505"/>
    <n v="1234"/>
    <n v="1"/>
    <s v="92765"/>
    <s v="1"/>
    <s v="DNI_0506"/>
    <s v="Hombre"/>
    <n v="71"/>
    <d v="2015-05-08T00:00:00"/>
    <s v="Topico Medicina"/>
    <s v="Q50.5"/>
    <n v="1"/>
    <s v="Atenciones Medicas"/>
    <x v="0"/>
    <x v="0"/>
    <x v="0"/>
    <x v="0"/>
    <x v="289"/>
    <x v="0"/>
    <x v="1"/>
  </r>
  <r>
    <n v="201505"/>
    <n v="1234"/>
    <n v="1"/>
    <s v="95178"/>
    <s v="1"/>
    <s v="DNI_08838"/>
    <s v="Mujer"/>
    <n v="38"/>
    <d v="2015-05-09T00:00:00"/>
    <s v="Topico Ginecologia"/>
    <s v="Q50.5"/>
    <n v="1"/>
    <s v="Atenciones Medicas"/>
    <x v="1"/>
    <x v="1"/>
    <x v="10"/>
    <x v="10"/>
    <x v="289"/>
    <x v="0"/>
    <x v="1"/>
  </r>
  <r>
    <n v="201505"/>
    <n v="1234"/>
    <n v="1"/>
    <s v="97667"/>
    <s v="1"/>
    <s v="DNI_08857"/>
    <s v="Mujer"/>
    <n v="60"/>
    <d v="2015-05-09T00:00:00"/>
    <s v="Topico Ginecologia"/>
    <s v="P54.6"/>
    <n v="1"/>
    <s v="Atenciones Medicas"/>
    <x v="1"/>
    <x v="1"/>
    <x v="6"/>
    <x v="6"/>
    <x v="151"/>
    <x v="0"/>
    <x v="1"/>
  </r>
  <r>
    <n v="201505"/>
    <n v="1234"/>
    <n v="1"/>
    <s v="98459"/>
    <s v="1"/>
    <s v="DNI_0491"/>
    <s v="Mujer"/>
    <n v="64"/>
    <d v="2015-05-05T00:00:00"/>
    <s v="Topico Medicina"/>
    <s v="K14.5"/>
    <n v="1"/>
    <s v="Atenciones Medicas"/>
    <x v="1"/>
    <x v="1"/>
    <x v="6"/>
    <x v="6"/>
    <x v="290"/>
    <x v="0"/>
    <x v="1"/>
  </r>
  <r>
    <n v="201505"/>
    <n v="1234"/>
    <n v="1"/>
    <s v="996N2"/>
    <s v="1"/>
    <s v="DNI_6930"/>
    <s v="Mujer"/>
    <n v="47"/>
    <d v="2015-05-05T00:00:00"/>
    <s v="Topico Medicina"/>
    <s v="F32.2"/>
    <n v="1"/>
    <s v="Atenciones Medicas"/>
    <x v="1"/>
    <x v="1"/>
    <x v="2"/>
    <x v="2"/>
    <x v="291"/>
    <x v="0"/>
    <x v="1"/>
  </r>
  <r>
    <n v="201505"/>
    <n v="1234"/>
    <n v="1"/>
    <s v="9A17"/>
    <s v="1"/>
    <s v="DNI_08813"/>
    <s v="Mujer"/>
    <n v="57"/>
    <d v="2015-05-10T00:00:00"/>
    <s v="Topico Ginecologia"/>
    <s v="O98.8"/>
    <n v="1"/>
    <s v="Atenciones Medicas"/>
    <x v="1"/>
    <x v="1"/>
    <x v="3"/>
    <x v="3"/>
    <x v="140"/>
    <x v="0"/>
    <x v="1"/>
  </r>
  <r>
    <n v="201505"/>
    <n v="1234"/>
    <n v="1"/>
    <s v="9A2N5"/>
    <s v="1"/>
    <s v="DNI_1294"/>
    <s v="Hombre"/>
    <n v="62"/>
    <d v="2015-05-05T00:00:00"/>
    <s v="Trauma Shock"/>
    <s v="K09.1"/>
    <n v="1"/>
    <s v="Atenciones Medicas"/>
    <x v="0"/>
    <x v="0"/>
    <x v="6"/>
    <x v="6"/>
    <x v="292"/>
    <x v="0"/>
    <x v="1"/>
  </r>
  <r>
    <n v="201505"/>
    <n v="1234"/>
    <n v="1"/>
    <s v="9A651"/>
    <s v="1"/>
    <s v="DNI_9917"/>
    <s v="Mujer"/>
    <n v="33"/>
    <d v="2015-05-14T00:00:00"/>
    <s v="Topico Ginecologia"/>
    <s v="K11.8"/>
    <n v="1"/>
    <s v="Atenciones Medicas"/>
    <x v="1"/>
    <x v="1"/>
    <x v="1"/>
    <x v="1"/>
    <x v="293"/>
    <x v="1"/>
    <x v="1"/>
  </r>
  <r>
    <n v="201505"/>
    <n v="1234"/>
    <n v="1"/>
    <s v="9NA64"/>
    <s v="1"/>
    <s v="DNI_6950"/>
    <s v="Hombre"/>
    <n v="74"/>
    <d v="2015-05-01T00:00:00"/>
    <s v="Topico Medicina"/>
    <s v="R87.8"/>
    <n v="1"/>
    <s v="Atenciones Medicas"/>
    <x v="0"/>
    <x v="0"/>
    <x v="0"/>
    <x v="0"/>
    <x v="294"/>
    <x v="0"/>
    <x v="1"/>
  </r>
  <r>
    <n v="201505"/>
    <n v="1234"/>
    <n v="1"/>
    <s v="N11711"/>
    <s v="1"/>
    <s v="DNI_0484"/>
    <s v="Hombre"/>
    <n v="86"/>
    <d v="2015-05-05T00:00:00"/>
    <s v="Topico Medicina"/>
    <s v="K20.X"/>
    <n v="1"/>
    <s v="Atenciones Medicas"/>
    <x v="0"/>
    <x v="0"/>
    <x v="0"/>
    <x v="0"/>
    <x v="295"/>
    <x v="0"/>
    <x v="1"/>
  </r>
  <r>
    <n v="201505"/>
    <n v="1234"/>
    <n v="1"/>
    <s v="N12457"/>
    <s v="1"/>
    <s v="DNI_1461"/>
    <s v="Mujer"/>
    <n v="35"/>
    <d v="2015-05-07T00:00:00"/>
    <s v="Topico Ginecologia"/>
    <s v="Z11.9"/>
    <n v="1"/>
    <s v="Atenciones Medicas"/>
    <x v="1"/>
    <x v="1"/>
    <x v="10"/>
    <x v="10"/>
    <x v="33"/>
    <x v="0"/>
    <x v="1"/>
  </r>
  <r>
    <n v="201505"/>
    <n v="1234"/>
    <n v="1"/>
    <s v="N12861"/>
    <s v="1"/>
    <s v="DNI_0441"/>
    <s v="Mujer"/>
    <n v="64"/>
    <d v="2015-05-01T00:00:00"/>
    <s v="Topico Medicina"/>
    <s v="Q97.9"/>
    <n v="1"/>
    <s v="Atenciones Medicas"/>
    <x v="1"/>
    <x v="1"/>
    <x v="6"/>
    <x v="6"/>
    <x v="296"/>
    <x v="0"/>
    <x v="1"/>
  </r>
  <r>
    <n v="201505"/>
    <n v="1234"/>
    <n v="1"/>
    <s v="N14N47"/>
    <s v="1"/>
    <s v="DNI_1321"/>
    <s v="Mujer"/>
    <n v="59"/>
    <d v="2015-05-17T00:00:00"/>
    <s v="Sala de Observación &lt; 24 horas"/>
    <s v="I27.8"/>
    <n v="1"/>
    <s v="Atenciones Medicas"/>
    <x v="1"/>
    <x v="1"/>
    <x v="3"/>
    <x v="3"/>
    <x v="297"/>
    <x v="0"/>
    <x v="1"/>
  </r>
  <r>
    <n v="201505"/>
    <n v="1234"/>
    <n v="1"/>
    <s v="N1581A"/>
    <s v="1"/>
    <s v="DNI_0425"/>
    <s v="Mujer"/>
    <n v="33"/>
    <d v="2015-05-08T00:00:00"/>
    <s v="Topico Medicina"/>
    <s v="Z12.2"/>
    <n v="1"/>
    <s v="Atenciones Medicas"/>
    <x v="1"/>
    <x v="1"/>
    <x v="1"/>
    <x v="1"/>
    <x v="36"/>
    <x v="0"/>
    <x v="1"/>
  </r>
  <r>
    <n v="201505"/>
    <n v="1234"/>
    <n v="1"/>
    <s v="N15N2N"/>
    <s v="1"/>
    <s v="DNI_1319"/>
    <s v="Hombre"/>
    <n v="15"/>
    <d v="2015-05-05T00:00:00"/>
    <s v="Trauma Shock"/>
    <s v="K05.5"/>
    <n v="1"/>
    <s v="Atenciones Medicas"/>
    <x v="0"/>
    <x v="0"/>
    <x v="7"/>
    <x v="7"/>
    <x v="298"/>
    <x v="0"/>
    <x v="1"/>
  </r>
  <r>
    <n v="201505"/>
    <n v="1234"/>
    <n v="1"/>
    <s v="N1619A"/>
    <s v="1"/>
    <s v="DNI_1356"/>
    <s v="Hombre"/>
    <n v="64"/>
    <d v="2015-05-05T00:00:00"/>
    <s v="Trauma Shock"/>
    <s v="K09.8"/>
    <n v="1"/>
    <s v="Atenciones Medicas"/>
    <x v="0"/>
    <x v="0"/>
    <x v="6"/>
    <x v="6"/>
    <x v="299"/>
    <x v="0"/>
    <x v="1"/>
  </r>
  <r>
    <n v="201505"/>
    <n v="1234"/>
    <n v="1"/>
    <s v="N169N2"/>
    <s v="1"/>
    <s v="DNI_0009"/>
    <s v="Mujer"/>
    <n v="41"/>
    <d v="2015-05-18T00:00:00"/>
    <s v="Sala de Observación &lt; 24 horas"/>
    <s v="R50.X"/>
    <n v="1"/>
    <s v="Atenciones Medicas"/>
    <x v="1"/>
    <x v="1"/>
    <x v="6"/>
    <x v="4"/>
    <x v="300"/>
    <x v="1"/>
    <x v="1"/>
  </r>
  <r>
    <n v="201505"/>
    <n v="1234"/>
    <n v="1"/>
    <s v="N17417"/>
    <s v="1"/>
    <s v="DNI_0584"/>
    <s v="Mujer"/>
    <n v="72"/>
    <d v="2015-05-10T00:00:00"/>
    <s v="Topico Cirugia"/>
    <s v="B18.2"/>
    <n v="1"/>
    <s v="Atenciones Medicas"/>
    <x v="1"/>
    <x v="1"/>
    <x v="0"/>
    <x v="0"/>
    <x v="88"/>
    <x v="0"/>
    <x v="1"/>
  </r>
  <r>
    <n v="201505"/>
    <n v="1234"/>
    <n v="1"/>
    <s v="N18177"/>
    <s v="1"/>
    <s v="DNI_0008"/>
    <s v="Mujer"/>
    <n v="39"/>
    <d v="2015-05-07T00:00:00"/>
    <s v="Trauma Shock"/>
    <s v="R50.9"/>
    <n v="1"/>
    <s v="Atenciones Medicas"/>
    <x v="1"/>
    <x v="1"/>
    <x v="10"/>
    <x v="10"/>
    <x v="301"/>
    <x v="1"/>
    <x v="1"/>
  </r>
  <r>
    <n v="201505"/>
    <n v="1234"/>
    <n v="1"/>
    <s v="N1887A"/>
    <s v="1"/>
    <s v="DNI_0426"/>
    <s v="Hombre"/>
    <n v="34"/>
    <d v="2015-05-10T00:00:00"/>
    <s v="Topico Medicina"/>
    <s v="O99.4"/>
    <n v="1"/>
    <s v="Atenciones Medicas"/>
    <x v="0"/>
    <x v="0"/>
    <x v="1"/>
    <x v="1"/>
    <x v="282"/>
    <x v="0"/>
    <x v="1"/>
  </r>
  <r>
    <n v="201505"/>
    <n v="1234"/>
    <n v="1"/>
    <s v="N19257"/>
    <s v="1"/>
    <s v="DNI_6943"/>
    <s v="Mujer"/>
    <n v="72"/>
    <d v="2015-05-08T00:00:00"/>
    <s v="Topico Medicina"/>
    <s v="Q51.0"/>
    <n v="1"/>
    <s v="Atenciones Medicas"/>
    <x v="1"/>
    <x v="1"/>
    <x v="0"/>
    <x v="0"/>
    <x v="261"/>
    <x v="0"/>
    <x v="1"/>
  </r>
  <r>
    <n v="201505"/>
    <n v="1234"/>
    <n v="1"/>
    <s v="N19515"/>
    <s v="1"/>
    <s v="DNI_0463"/>
    <s v="Mujer"/>
    <n v="47"/>
    <d v="2015-05-10T00:00:00"/>
    <s v="Topico Medicina"/>
    <s v="Q50.5"/>
    <n v="1"/>
    <s v="Atenciones Medicas"/>
    <x v="1"/>
    <x v="1"/>
    <x v="2"/>
    <x v="2"/>
    <x v="289"/>
    <x v="0"/>
    <x v="1"/>
  </r>
  <r>
    <n v="201505"/>
    <n v="1234"/>
    <n v="1"/>
    <s v="N19619"/>
    <s v="1"/>
    <s v="DNI_0605"/>
    <s v="Mujer"/>
    <n v="61"/>
    <d v="2015-05-05T00:00:00"/>
    <s v="Topico Cirugia"/>
    <s v="K76.3"/>
    <n v="1"/>
    <s v="Atenciones Medicas"/>
    <x v="1"/>
    <x v="1"/>
    <x v="6"/>
    <x v="6"/>
    <x v="131"/>
    <x v="0"/>
    <x v="1"/>
  </r>
  <r>
    <n v="201505"/>
    <n v="1234"/>
    <n v="1"/>
    <s v="N1A229"/>
    <s v="1"/>
    <s v="DNI_6960"/>
    <s v="Mujer"/>
    <n v="83"/>
    <d v="2015-05-11T00:00:00"/>
    <s v="Topico Medicina"/>
    <s v="I23.4"/>
    <n v="1"/>
    <s v="Atenciones Medicas"/>
    <x v="1"/>
    <x v="1"/>
    <x v="0"/>
    <x v="0"/>
    <x v="302"/>
    <x v="0"/>
    <x v="1"/>
  </r>
  <r>
    <n v="201505"/>
    <n v="1234"/>
    <n v="1"/>
    <s v="N1A595"/>
    <s v="1"/>
    <s v="DNI_0475"/>
    <s v="Hombre"/>
    <n v="65"/>
    <d v="2015-05-01T00:00:00"/>
    <s v="Topico Medicina"/>
    <s v="Z12.4"/>
    <n v="1"/>
    <s v="Atenciones Medicas"/>
    <x v="0"/>
    <x v="0"/>
    <x v="0"/>
    <x v="0"/>
    <x v="303"/>
    <x v="0"/>
    <x v="1"/>
  </r>
  <r>
    <n v="201505"/>
    <n v="1234"/>
    <n v="1"/>
    <s v="N1AA49"/>
    <s v="1"/>
    <s v="DNI_0597"/>
    <s v="Mujer"/>
    <n v="56"/>
    <d v="2015-05-10T00:00:00"/>
    <s v="Topico Cirugia"/>
    <s v="K21.9"/>
    <n v="1"/>
    <s v="Atenciones Medicas"/>
    <x v="1"/>
    <x v="1"/>
    <x v="3"/>
    <x v="3"/>
    <x v="15"/>
    <x v="0"/>
    <x v="1"/>
  </r>
  <r>
    <n v="201505"/>
    <n v="1234"/>
    <n v="1"/>
    <s v="N1N169"/>
    <s v="1"/>
    <s v="DNI_08920"/>
    <s v="Mujer"/>
    <n v="56"/>
    <d v="2015-05-06T00:00:00"/>
    <s v="Topico Ginecologia"/>
    <s v="O81.2"/>
    <n v="1"/>
    <s v="Atenciones Medicas"/>
    <x v="1"/>
    <x v="1"/>
    <x v="3"/>
    <x v="3"/>
    <x v="304"/>
    <x v="0"/>
    <x v="1"/>
  </r>
  <r>
    <n v="201505"/>
    <n v="1234"/>
    <n v="1"/>
    <s v="N22456"/>
    <s v="1"/>
    <s v="DNI_0428"/>
    <s v="Hombre"/>
    <n v="30"/>
    <d v="2015-05-10T00:00:00"/>
    <s v="Topico Medicina"/>
    <s v="Q52.7"/>
    <n v="1"/>
    <s v="Atenciones Medicas"/>
    <x v="0"/>
    <x v="0"/>
    <x v="1"/>
    <x v="1"/>
    <x v="305"/>
    <x v="0"/>
    <x v="1"/>
  </r>
  <r>
    <n v="201505"/>
    <n v="1234"/>
    <n v="1"/>
    <s v="N24556"/>
    <s v="1"/>
    <s v="DNI_0508"/>
    <s v="Mujer"/>
    <n v="50"/>
    <d v="2015-05-01T00:00:00"/>
    <s v="Topico Medicina"/>
    <s v="Y76.8"/>
    <n v="1"/>
    <s v="Atenciones Medicas"/>
    <x v="1"/>
    <x v="1"/>
    <x v="5"/>
    <x v="5"/>
    <x v="306"/>
    <x v="0"/>
    <x v="1"/>
  </r>
  <r>
    <n v="201505"/>
    <n v="1234"/>
    <n v="1"/>
    <s v="N24749"/>
    <s v="1"/>
    <s v="DNI_0446"/>
    <s v="Mujer"/>
    <n v="63"/>
    <d v="2015-05-10T00:00:00"/>
    <s v="Topico Medicina"/>
    <s v="Q51.0"/>
    <n v="1"/>
    <s v="Atenciones Medicas"/>
    <x v="1"/>
    <x v="1"/>
    <x v="6"/>
    <x v="6"/>
    <x v="261"/>
    <x v="0"/>
    <x v="1"/>
  </r>
  <r>
    <n v="201505"/>
    <n v="1234"/>
    <n v="1"/>
    <s v="N25AN2"/>
    <s v="1"/>
    <s v="DNI_0510"/>
    <s v="Mujer"/>
    <n v="74"/>
    <d v="2015-05-07T00:00:00"/>
    <s v="Topico Medicina"/>
    <s v="Z10.2"/>
    <n v="1"/>
    <s v="Atenciones Medicas"/>
    <x v="1"/>
    <x v="1"/>
    <x v="0"/>
    <x v="0"/>
    <x v="307"/>
    <x v="0"/>
    <x v="1"/>
  </r>
  <r>
    <n v="201505"/>
    <n v="1234"/>
    <n v="1"/>
    <s v="N285A4"/>
    <s v="1"/>
    <s v="DNI_0566"/>
    <s v="Mujer"/>
    <n v="54"/>
    <d v="2015-05-11T00:00:00"/>
    <s v="Topico Cirugia"/>
    <s v="K74.3"/>
    <n v="1"/>
    <s v="Atenciones Medicas"/>
    <x v="1"/>
    <x v="1"/>
    <x v="5"/>
    <x v="5"/>
    <x v="308"/>
    <x v="0"/>
    <x v="1"/>
  </r>
  <r>
    <n v="201505"/>
    <n v="1234"/>
    <n v="1"/>
    <s v="N29687"/>
    <s v="1"/>
    <s v="DNI_6903"/>
    <s v="Mujer"/>
    <n v="60"/>
    <d v="2015-05-05T00:00:00"/>
    <s v="Topico Medicina"/>
    <s v="F32.2"/>
    <n v="1"/>
    <s v="Atenciones Medicas"/>
    <x v="1"/>
    <x v="1"/>
    <x v="6"/>
    <x v="6"/>
    <x v="291"/>
    <x v="0"/>
    <x v="1"/>
  </r>
  <r>
    <n v="201505"/>
    <n v="1234"/>
    <n v="1"/>
    <s v="N29N71"/>
    <s v="1"/>
    <s v="DNI_0555"/>
    <s v="Mujer"/>
    <n v="20"/>
    <d v="2015-05-01T00:00:00"/>
    <s v="Topico Cirugia"/>
    <s v="K29.0"/>
    <n v="1"/>
    <s v="Atenciones Medicas"/>
    <x v="1"/>
    <x v="1"/>
    <x v="9"/>
    <x v="9"/>
    <x v="309"/>
    <x v="0"/>
    <x v="1"/>
  </r>
  <r>
    <n v="201505"/>
    <n v="1234"/>
    <n v="1"/>
    <s v="N2A749"/>
    <s v="1"/>
    <s v="DNI_0438"/>
    <s v="Mujer"/>
    <n v="51"/>
    <d v="2015-05-05T00:00:00"/>
    <s v="Topico Medicina"/>
    <s v="K14.6"/>
    <n v="1"/>
    <s v="Atenciones No Medicas"/>
    <x v="1"/>
    <x v="1"/>
    <x v="5"/>
    <x v="5"/>
    <x v="310"/>
    <x v="0"/>
    <x v="1"/>
  </r>
  <r>
    <n v="201505"/>
    <n v="1234"/>
    <n v="1"/>
    <s v="N41168"/>
    <s v="1"/>
    <s v="DNI_0434"/>
    <s v="Mujer"/>
    <n v="32"/>
    <d v="2015-05-08T00:00:00"/>
    <s v="Topico Medicina"/>
    <s v="Z11.8"/>
    <n v="1"/>
    <s v="Atenciones Medicas"/>
    <x v="1"/>
    <x v="1"/>
    <x v="1"/>
    <x v="1"/>
    <x v="19"/>
    <x v="0"/>
    <x v="1"/>
  </r>
  <r>
    <n v="201505"/>
    <n v="1234"/>
    <n v="1"/>
    <s v="N41614"/>
    <s v="1"/>
    <s v="DNI_1348"/>
    <s v="Mujer"/>
    <n v="76"/>
    <d v="2015-05-01T00:00:00"/>
    <s v="Trauma Shock"/>
    <s v="I12.9"/>
    <n v="1"/>
    <s v="Atenciones Medicas"/>
    <x v="1"/>
    <x v="1"/>
    <x v="0"/>
    <x v="0"/>
    <x v="311"/>
    <x v="0"/>
    <x v="1"/>
  </r>
  <r>
    <n v="201505"/>
    <n v="1234"/>
    <n v="1"/>
    <s v="N44559"/>
    <s v="1"/>
    <s v="DNI_0587"/>
    <s v="Mujer"/>
    <n v="66"/>
    <d v="2015-05-05T00:00:00"/>
    <s v="Topico Cirugia"/>
    <s v="K74.0"/>
    <n v="1"/>
    <s v="Atenciones Medicas"/>
    <x v="1"/>
    <x v="1"/>
    <x v="0"/>
    <x v="0"/>
    <x v="45"/>
    <x v="0"/>
    <x v="1"/>
  </r>
  <r>
    <n v="201505"/>
    <n v="1234"/>
    <n v="1"/>
    <s v="N44575"/>
    <s v="1"/>
    <s v="DNI_0440"/>
    <s v="Mujer"/>
    <n v="42"/>
    <d v="2015-05-07T00:00:00"/>
    <s v="Topico Medicina"/>
    <s v="Z11.8"/>
    <n v="1"/>
    <s v="Atenciones Medicas"/>
    <x v="1"/>
    <x v="1"/>
    <x v="4"/>
    <x v="4"/>
    <x v="19"/>
    <x v="0"/>
    <x v="1"/>
  </r>
  <r>
    <n v="201505"/>
    <n v="1234"/>
    <n v="1"/>
    <s v="N44616"/>
    <s v="1"/>
    <s v="DNI_1271"/>
    <s v="Mujer"/>
    <n v="4"/>
    <d v="2015-05-01T00:00:00"/>
    <s v="Trauma Shock"/>
    <s v="G80.0"/>
    <n v="1"/>
    <s v="Atenciones Medicas"/>
    <x v="1"/>
    <x v="1"/>
    <x v="13"/>
    <x v="13"/>
    <x v="312"/>
    <x v="0"/>
    <x v="1"/>
  </r>
  <r>
    <n v="201505"/>
    <n v="1234"/>
    <n v="1"/>
    <s v="N4562A"/>
    <s v="1"/>
    <s v="DNI_6934"/>
    <s v="Hombre"/>
    <n v="61"/>
    <d v="2015-05-11T00:00:00"/>
    <s v="Topico Medicina"/>
    <s v="I22.8"/>
    <n v="1"/>
    <s v="Atenciones Medicas"/>
    <x v="0"/>
    <x v="0"/>
    <x v="6"/>
    <x v="6"/>
    <x v="313"/>
    <x v="0"/>
    <x v="1"/>
  </r>
  <r>
    <n v="201505"/>
    <n v="1234"/>
    <n v="1"/>
    <s v="N4767N"/>
    <s v="1"/>
    <s v="DNI_6927"/>
    <s v="Mujer"/>
    <n v="37"/>
    <d v="2015-05-08T00:00:00"/>
    <s v="Topico Medicina"/>
    <s v="Z11.6"/>
    <n v="1"/>
    <s v="Atenciones Medicas"/>
    <x v="1"/>
    <x v="1"/>
    <x v="10"/>
    <x v="10"/>
    <x v="181"/>
    <x v="0"/>
    <x v="1"/>
  </r>
  <r>
    <n v="201505"/>
    <n v="1234"/>
    <n v="1"/>
    <s v="N486N7"/>
    <s v="1"/>
    <s v="DNI_0590"/>
    <s v="Hombre"/>
    <n v="66"/>
    <d v="2015-05-01T00:00:00"/>
    <s v="Topico Cirugia"/>
    <s v="Z35.8"/>
    <n v="1"/>
    <s v="Atenciones Medicas"/>
    <x v="0"/>
    <x v="0"/>
    <x v="0"/>
    <x v="0"/>
    <x v="314"/>
    <x v="0"/>
    <x v="1"/>
  </r>
  <r>
    <n v="201505"/>
    <n v="1234"/>
    <n v="1"/>
    <s v="N48N9N"/>
    <s v="1"/>
    <s v="DNI_0476"/>
    <s v="Mujer"/>
    <n v="65"/>
    <d v="2015-05-08T00:00:00"/>
    <s v="Topico Medicina"/>
    <s v="P54.6"/>
    <n v="1"/>
    <s v="Atenciones Medicas"/>
    <x v="1"/>
    <x v="1"/>
    <x v="0"/>
    <x v="0"/>
    <x v="151"/>
    <x v="0"/>
    <x v="1"/>
  </r>
  <r>
    <n v="201505"/>
    <n v="1234"/>
    <n v="1"/>
    <s v="N4A227"/>
    <s v="1"/>
    <s v="DNI_0610"/>
    <s v="Hombre"/>
    <n v="49"/>
    <d v="2015-05-01T00:00:00"/>
    <s v="Topico Cirugia"/>
    <s v="Z36.1"/>
    <n v="1"/>
    <s v="Atenciones Medicas"/>
    <x v="0"/>
    <x v="0"/>
    <x v="2"/>
    <x v="2"/>
    <x v="315"/>
    <x v="0"/>
    <x v="1"/>
  </r>
  <r>
    <n v="201505"/>
    <n v="1234"/>
    <n v="1"/>
    <s v="N4AN5A"/>
    <s v="1"/>
    <s v="DNI_6939"/>
    <s v="Hombre"/>
    <n v="59"/>
    <d v="2015-05-08T00:00:00"/>
    <s v="Topico Medicina"/>
    <s v="Q50.1"/>
    <n v="1"/>
    <s v="Atenciones Medicas"/>
    <x v="0"/>
    <x v="0"/>
    <x v="3"/>
    <x v="3"/>
    <x v="148"/>
    <x v="0"/>
    <x v="1"/>
  </r>
  <r>
    <n v="201505"/>
    <n v="1234"/>
    <n v="1"/>
    <s v="N4N929"/>
    <s v="1"/>
    <s v="DNI_9919"/>
    <s v="Mujer"/>
    <n v="35"/>
    <d v="2015-05-07T00:00:00"/>
    <s v="Topico Ginecologia"/>
    <s v="H05.8"/>
    <n v="1"/>
    <s v="Atenciones Medicas"/>
    <x v="1"/>
    <x v="1"/>
    <x v="10"/>
    <x v="10"/>
    <x v="253"/>
    <x v="1"/>
    <x v="0"/>
  </r>
  <r>
    <n v="201505"/>
    <n v="1234"/>
    <n v="1"/>
    <s v="N5127N"/>
    <s v="1"/>
    <s v="DNI_0399"/>
    <s v="Mujer"/>
    <n v="55"/>
    <d v="2015-05-11T00:00:00"/>
    <s v="Topico Medicina"/>
    <s v="F31.1"/>
    <n v="1"/>
    <s v="Atenciones Medicas"/>
    <x v="1"/>
    <x v="1"/>
    <x v="3"/>
    <x v="3"/>
    <x v="253"/>
    <x v="0"/>
    <x v="1"/>
  </r>
  <r>
    <n v="201505"/>
    <n v="1234"/>
    <n v="1"/>
    <s v="N512A7"/>
    <s v="1"/>
    <s v="DNI_1339"/>
    <s v="Mujer"/>
    <n v="82"/>
    <d v="2015-05-01T00:00:00"/>
    <s v="Trauma Shock"/>
    <s v="I13.2"/>
    <n v="1"/>
    <s v="Atenciones Medicas"/>
    <x v="1"/>
    <x v="1"/>
    <x v="0"/>
    <x v="0"/>
    <x v="316"/>
    <x v="0"/>
    <x v="1"/>
  </r>
  <r>
    <n v="201505"/>
    <n v="1234"/>
    <n v="1"/>
    <s v="N51A98"/>
    <s v="1"/>
    <s v="DNI_0604"/>
    <s v="Mujer"/>
    <n v="58"/>
    <d v="2015-05-01T00:00:00"/>
    <s v="Topico Cirugia"/>
    <s v="Z36.4"/>
    <n v="1"/>
    <s v="Atenciones Medicas"/>
    <x v="1"/>
    <x v="1"/>
    <x v="3"/>
    <x v="3"/>
    <x v="317"/>
    <x v="0"/>
    <x v="1"/>
  </r>
  <r>
    <n v="201505"/>
    <n v="1234"/>
    <n v="1"/>
    <s v="N5217N"/>
    <s v="1"/>
    <s v="DNI_0477"/>
    <s v="Mujer"/>
    <n v="71"/>
    <d v="2015-05-07T00:00:00"/>
    <s v="Topico Medicina"/>
    <s v="Z11.2"/>
    <n v="1"/>
    <s v="Atenciones Medicas"/>
    <x v="1"/>
    <x v="1"/>
    <x v="0"/>
    <x v="0"/>
    <x v="177"/>
    <x v="0"/>
    <x v="1"/>
  </r>
  <r>
    <n v="201505"/>
    <n v="1234"/>
    <n v="1"/>
    <s v="N54A71"/>
    <s v="1"/>
    <s v="DNI_0427"/>
    <s v="Mujer"/>
    <n v="34"/>
    <d v="2015-05-05T00:00:00"/>
    <s v="Topico Medicina"/>
    <s v="F60.3"/>
    <n v="1"/>
    <s v="Atenciones Medicas"/>
    <x v="1"/>
    <x v="1"/>
    <x v="1"/>
    <x v="1"/>
    <x v="141"/>
    <x v="0"/>
    <x v="1"/>
  </r>
  <r>
    <n v="201505"/>
    <n v="1234"/>
    <n v="1"/>
    <s v="N555A4"/>
    <s v="1"/>
    <s v="DNI_9918"/>
    <s v="Mujer"/>
    <n v="29"/>
    <d v="2015-05-08T00:00:00"/>
    <s v="Topico Ginecologia"/>
    <s v="H05.8"/>
    <n v="1"/>
    <s v="Atenciones Medicas"/>
    <x v="1"/>
    <x v="1"/>
    <x v="8"/>
    <x v="8"/>
    <x v="253"/>
    <x v="1"/>
    <x v="1"/>
  </r>
  <r>
    <n v="201505"/>
    <n v="1234"/>
    <n v="1"/>
    <s v="N55616"/>
    <s v="1"/>
    <s v="DNI_0578"/>
    <s v="Mujer"/>
    <n v="52"/>
    <d v="2015-05-05T00:00:00"/>
    <s v="Topico Cirugia"/>
    <s v="K21.0"/>
    <n v="1"/>
    <s v="Atenciones Medicas"/>
    <x v="1"/>
    <x v="1"/>
    <x v="5"/>
    <x v="5"/>
    <x v="103"/>
    <x v="0"/>
    <x v="1"/>
  </r>
  <r>
    <n v="201505"/>
    <n v="1234"/>
    <n v="1"/>
    <s v="N55626"/>
    <s v="1"/>
    <s v="DNI_0479"/>
    <s v="Mujer"/>
    <n v="50"/>
    <d v="2015-05-05T00:00:00"/>
    <s v="Topico Medicina"/>
    <s v="F33.1"/>
    <n v="1"/>
    <s v="Atenciones Medicas"/>
    <x v="1"/>
    <x v="1"/>
    <x v="5"/>
    <x v="5"/>
    <x v="108"/>
    <x v="0"/>
    <x v="1"/>
  </r>
  <r>
    <n v="201505"/>
    <n v="1234"/>
    <n v="1"/>
    <s v="N55N77"/>
    <s v="1"/>
    <s v="DNI_0493"/>
    <s v="Hombre"/>
    <n v="75"/>
    <d v="2015-05-09T00:00:00"/>
    <s v="Topico Medicina"/>
    <s v="Q52.1"/>
    <n v="1"/>
    <s v="Atenciones Medicas"/>
    <x v="0"/>
    <x v="0"/>
    <x v="0"/>
    <x v="0"/>
    <x v="318"/>
    <x v="0"/>
    <x v="1"/>
  </r>
  <r>
    <n v="201505"/>
    <n v="1234"/>
    <n v="1"/>
    <s v="N564A4"/>
    <s v="1"/>
    <s v="DNI_1270"/>
    <s v="Mujer"/>
    <n v="4"/>
    <d v="2015-05-05T00:00:00"/>
    <s v="Sala de Observación &lt; 24 horas"/>
    <s v="K07.2"/>
    <n v="1"/>
    <s v="Atenciones Medicas"/>
    <x v="1"/>
    <x v="1"/>
    <x v="13"/>
    <x v="13"/>
    <x v="319"/>
    <x v="0"/>
    <x v="1"/>
  </r>
  <r>
    <n v="201505"/>
    <n v="1234"/>
    <n v="1"/>
    <s v="N58946"/>
    <s v="1"/>
    <s v="DNI_6931"/>
    <s v="Mujer"/>
    <n v="42"/>
    <d v="2015-05-11T00:00:00"/>
    <s v="Topico Medicina"/>
    <s v="F32.1"/>
    <n v="1"/>
    <s v="Atenciones Medicas"/>
    <x v="1"/>
    <x v="1"/>
    <x v="4"/>
    <x v="4"/>
    <x v="39"/>
    <x v="0"/>
    <x v="1"/>
  </r>
  <r>
    <n v="201505"/>
    <n v="1234"/>
    <n v="1"/>
    <s v="N5955"/>
    <s v="1"/>
    <s v="DNI_6935"/>
    <s v="Mujer"/>
    <n v="78"/>
    <d v="2015-05-05T00:00:00"/>
    <s v="Topico Medicina"/>
    <s v="K14.1"/>
    <n v="1"/>
    <s v="Atenciones Medicas"/>
    <x v="1"/>
    <x v="1"/>
    <x v="0"/>
    <x v="0"/>
    <x v="231"/>
    <x v="0"/>
    <x v="1"/>
  </r>
  <r>
    <n v="201505"/>
    <n v="1234"/>
    <n v="1"/>
    <s v="N5986"/>
    <s v="1"/>
    <s v="DNI_0460"/>
    <s v="Hombre"/>
    <n v="68"/>
    <d v="2015-05-05T00:00:00"/>
    <s v="Topico Medicina"/>
    <s v="K14.0"/>
    <n v="1"/>
    <s v="Atenciones Medicas"/>
    <x v="0"/>
    <x v="0"/>
    <x v="0"/>
    <x v="0"/>
    <x v="194"/>
    <x v="0"/>
    <x v="1"/>
  </r>
  <r>
    <n v="201505"/>
    <n v="1234"/>
    <n v="1"/>
    <s v="N5A1A5"/>
    <s v="1"/>
    <s v="DNI_0623"/>
    <s v="Hombre"/>
    <n v="70"/>
    <d v="2015-05-10T00:00:00"/>
    <s v="Topico Cirugia"/>
    <s v="K21.0"/>
    <n v="1"/>
    <s v="Atenciones Medicas"/>
    <x v="0"/>
    <x v="0"/>
    <x v="0"/>
    <x v="0"/>
    <x v="103"/>
    <x v="0"/>
    <x v="1"/>
  </r>
  <r>
    <n v="201505"/>
    <n v="1234"/>
    <n v="1"/>
    <s v="N5A215"/>
    <s v="1"/>
    <s v="DNI_1305"/>
    <s v="Hombre"/>
    <n v="4"/>
    <d v="2015-05-17T00:00:00"/>
    <s v="Sala de Observación &lt; 24 horas"/>
    <s v="I25.9"/>
    <n v="1"/>
    <s v="Atenciones Medicas"/>
    <x v="0"/>
    <x v="0"/>
    <x v="13"/>
    <x v="13"/>
    <x v="196"/>
    <x v="0"/>
    <x v="1"/>
  </r>
  <r>
    <n v="201505"/>
    <n v="1234"/>
    <n v="1"/>
    <s v="N5A42A"/>
    <s v="1"/>
    <s v="DNI_08796"/>
    <s v="Mujer"/>
    <n v="48"/>
    <d v="2015-05-09T00:00:00"/>
    <s v="Topico Ginecologia"/>
    <s v="O99.6"/>
    <n v="1"/>
    <s v="Atenciones Medicas"/>
    <x v="1"/>
    <x v="1"/>
    <x v="2"/>
    <x v="2"/>
    <x v="189"/>
    <x v="0"/>
    <x v="1"/>
  </r>
  <r>
    <n v="201505"/>
    <n v="1234"/>
    <n v="1"/>
    <s v="N5N65"/>
    <s v="1"/>
    <s v="DNI_1360"/>
    <s v="Hombre"/>
    <n v="63"/>
    <d v="2015-05-05T00:00:00"/>
    <s v="Trauma Shock"/>
    <s v="K09.2"/>
    <n v="1"/>
    <s v="Atenciones Medicas"/>
    <x v="0"/>
    <x v="0"/>
    <x v="6"/>
    <x v="6"/>
    <x v="320"/>
    <x v="0"/>
    <x v="1"/>
  </r>
  <r>
    <n v="201505"/>
    <n v="1234"/>
    <n v="1"/>
    <s v="N6185N"/>
    <s v="1"/>
    <s v="DNI_0574"/>
    <s v="Mujer"/>
    <n v="39"/>
    <d v="2015-05-05T00:00:00"/>
    <s v="Topico Cirugia"/>
    <s v="B18.2"/>
    <n v="1"/>
    <s v="Atenciones Medicas"/>
    <x v="1"/>
    <x v="1"/>
    <x v="10"/>
    <x v="10"/>
    <x v="88"/>
    <x v="0"/>
    <x v="1"/>
  </r>
  <r>
    <n v="201505"/>
    <n v="1234"/>
    <n v="1"/>
    <s v="N62441"/>
    <s v="1"/>
    <s v="DNI_1313"/>
    <s v="Mujer"/>
    <n v="10"/>
    <d v="2015-05-05T00:00:00"/>
    <s v="Trauma Shock"/>
    <s v="K07.6"/>
    <n v="1"/>
    <s v="Atenciones Medicas"/>
    <x v="1"/>
    <x v="1"/>
    <x v="12"/>
    <x v="12"/>
    <x v="321"/>
    <x v="0"/>
    <x v="1"/>
  </r>
  <r>
    <n v="201505"/>
    <n v="1234"/>
    <n v="1"/>
    <s v="N6268N"/>
    <s v="1"/>
    <s v="DNI_0524"/>
    <s v="Mujer"/>
    <n v="53"/>
    <d v="2015-05-05T00:00:00"/>
    <s v="Topico Cirugia"/>
    <s v="K59.0"/>
    <n v="1"/>
    <s v="Atenciones Medicas"/>
    <x v="1"/>
    <x v="1"/>
    <x v="5"/>
    <x v="5"/>
    <x v="12"/>
    <x v="0"/>
    <x v="1"/>
  </r>
  <r>
    <n v="201505"/>
    <n v="1234"/>
    <n v="1"/>
    <s v="N64A6N"/>
    <s v="1"/>
    <s v="DNI_08919"/>
    <s v="Mujer"/>
    <n v="69"/>
    <d v="2015-05-08T00:00:00"/>
    <s v="Topico Ginecologia"/>
    <s v="H04.9"/>
    <n v="1"/>
    <s v="Atenciones Medicas"/>
    <x v="1"/>
    <x v="1"/>
    <x v="0"/>
    <x v="0"/>
    <x v="322"/>
    <x v="0"/>
    <x v="1"/>
  </r>
  <r>
    <n v="201505"/>
    <n v="1234"/>
    <n v="1"/>
    <s v="N659N4"/>
    <s v="1"/>
    <s v="DNI_1342"/>
    <s v="Mujer"/>
    <n v="42"/>
    <d v="2015-05-01T00:00:00"/>
    <s v="Trauma Shock"/>
    <s v="I15.2"/>
    <n v="1"/>
    <s v="Atenciones Medicas"/>
    <x v="1"/>
    <x v="1"/>
    <x v="4"/>
    <x v="4"/>
    <x v="323"/>
    <x v="0"/>
    <x v="1"/>
  </r>
  <r>
    <n v="201505"/>
    <n v="1234"/>
    <n v="1"/>
    <s v="N682N8"/>
    <s v="1"/>
    <s v="DNI_1297"/>
    <s v="Mujer"/>
    <n v="7"/>
    <d v="2015-05-11T00:00:00"/>
    <s v="Trauma Shock"/>
    <s v="H04.4"/>
    <n v="1"/>
    <s v="Atenciones Medicas"/>
    <x v="1"/>
    <x v="1"/>
    <x v="11"/>
    <x v="11"/>
    <x v="265"/>
    <x v="0"/>
    <x v="1"/>
  </r>
  <r>
    <n v="201505"/>
    <n v="1234"/>
    <n v="1"/>
    <s v="N6849N"/>
    <s v="1"/>
    <s v="DNI_6893"/>
    <s v="Hombre"/>
    <n v="17"/>
    <d v="2015-05-11T00:00:00"/>
    <s v="Topico Medicina"/>
    <s v="Z12.1"/>
    <n v="1"/>
    <s v="Atenciones Medicas"/>
    <x v="0"/>
    <x v="0"/>
    <x v="7"/>
    <x v="7"/>
    <x v="48"/>
    <x v="0"/>
    <x v="1"/>
  </r>
  <r>
    <n v="201505"/>
    <n v="1234"/>
    <n v="1"/>
    <s v="N6967A"/>
    <s v="1"/>
    <s v="DNI_0579"/>
    <s v="Mujer"/>
    <n v="69"/>
    <d v="2015-05-11T00:00:00"/>
    <s v="Topico Cirugia"/>
    <s v="K57.0"/>
    <n v="1"/>
    <s v="Atenciones Medicas"/>
    <x v="1"/>
    <x v="1"/>
    <x v="0"/>
    <x v="0"/>
    <x v="324"/>
    <x v="0"/>
    <x v="1"/>
  </r>
  <r>
    <n v="201505"/>
    <n v="1234"/>
    <n v="1"/>
    <s v="N69A92"/>
    <s v="1"/>
    <s v="DNI_1359"/>
    <s v="Hombre"/>
    <n v="69"/>
    <d v="2015-05-05T00:00:00"/>
    <s v="Sala de Observación &lt; 24 horas"/>
    <s v="K10.8"/>
    <n v="1"/>
    <s v="Atenciones Medicas"/>
    <x v="0"/>
    <x v="0"/>
    <x v="0"/>
    <x v="0"/>
    <x v="325"/>
    <x v="0"/>
    <x v="1"/>
  </r>
  <r>
    <n v="201505"/>
    <n v="1234"/>
    <n v="1"/>
    <s v="N6AA65"/>
    <s v="1"/>
    <s v="DNI_1323"/>
    <s v="Mujer"/>
    <n v="47"/>
    <d v="2015-05-17T00:00:00"/>
    <s v="Trauma Shock"/>
    <s v="I27.1"/>
    <n v="1"/>
    <s v="Atenciones Medicas"/>
    <x v="1"/>
    <x v="1"/>
    <x v="2"/>
    <x v="2"/>
    <x v="35"/>
    <x v="0"/>
    <x v="1"/>
  </r>
  <r>
    <n v="201505"/>
    <n v="1234"/>
    <n v="1"/>
    <s v="N716A"/>
    <s v="1"/>
    <s v="DNI_6953"/>
    <s v="Hombre"/>
    <n v="77"/>
    <d v="2015-05-07T00:00:00"/>
    <s v="Topico Medicina"/>
    <s v="Z10.1"/>
    <n v="1"/>
    <s v="Atenciones Medicas"/>
    <x v="0"/>
    <x v="0"/>
    <x v="0"/>
    <x v="0"/>
    <x v="66"/>
    <x v="0"/>
    <x v="1"/>
  </r>
  <r>
    <n v="201505"/>
    <n v="1234"/>
    <n v="1"/>
    <s v="N725AA"/>
    <s v="1"/>
    <s v="DNI_0533"/>
    <s v="Hombre"/>
    <n v="73"/>
    <d v="2015-05-05T00:00:00"/>
    <s v="Topico Cirugia"/>
    <s v="K29.5"/>
    <n v="1"/>
    <s v="Atenciones Medicas"/>
    <x v="0"/>
    <x v="0"/>
    <x v="0"/>
    <x v="0"/>
    <x v="80"/>
    <x v="0"/>
    <x v="1"/>
  </r>
  <r>
    <n v="201505"/>
    <n v="1234"/>
    <n v="1"/>
    <s v="N729N6"/>
    <s v="1"/>
    <s v="DNI_08800"/>
    <s v="Mujer"/>
    <n v="44"/>
    <d v="2015-05-07T00:00:00"/>
    <s v="Topico Ginecologia"/>
    <s v="Z12.1"/>
    <n v="1"/>
    <s v="Atenciones No Medicas"/>
    <x v="1"/>
    <x v="1"/>
    <x v="4"/>
    <x v="4"/>
    <x v="48"/>
    <x v="0"/>
    <x v="1"/>
  </r>
  <r>
    <n v="201505"/>
    <n v="1234"/>
    <n v="1"/>
    <s v="N72A99"/>
    <s v="1"/>
    <s v="DNI_1462"/>
    <s v="Mujer"/>
    <n v="33"/>
    <d v="2015-05-14T00:00:00"/>
    <s v="Topico Ginecologia"/>
    <s v="K13.3"/>
    <n v="1"/>
    <s v="Atenciones Medicas"/>
    <x v="1"/>
    <x v="1"/>
    <x v="1"/>
    <x v="1"/>
    <x v="326"/>
    <x v="0"/>
    <x v="1"/>
  </r>
  <r>
    <n v="201505"/>
    <n v="1234"/>
    <n v="1"/>
    <s v="N7424A"/>
    <s v="1"/>
    <s v="DNI_1276"/>
    <s v="Mujer"/>
    <n v="9"/>
    <d v="2015-05-01T00:00:00"/>
    <s v="Sala de Observación &lt; 24 horas"/>
    <s v="I20.0"/>
    <n v="1"/>
    <s v="Atenciones Medicas"/>
    <x v="1"/>
    <x v="1"/>
    <x v="11"/>
    <x v="11"/>
    <x v="327"/>
    <x v="0"/>
    <x v="1"/>
  </r>
  <r>
    <n v="201505"/>
    <n v="1234"/>
    <n v="1"/>
    <s v="N74528"/>
    <s v="1"/>
    <s v="DNI_0482"/>
    <s v="Mujer"/>
    <n v="57"/>
    <d v="2015-05-08T00:00:00"/>
    <s v="Topico Medicina"/>
    <s v="Z11.3"/>
    <n v="1"/>
    <s v="Atenciones Medicas"/>
    <x v="1"/>
    <x v="1"/>
    <x v="3"/>
    <x v="3"/>
    <x v="121"/>
    <x v="0"/>
    <x v="1"/>
  </r>
  <r>
    <n v="201505"/>
    <n v="1234"/>
    <n v="1"/>
    <s v="N75N24"/>
    <s v="1"/>
    <s v="DNI_0467"/>
    <s v="Mujer"/>
    <n v="41"/>
    <d v="2015-05-11T00:00:00"/>
    <s v="Topico Medicina"/>
    <s v="I24.9"/>
    <n v="1"/>
    <s v="Atenciones Medicas"/>
    <x v="1"/>
    <x v="1"/>
    <x v="4"/>
    <x v="4"/>
    <x v="328"/>
    <x v="0"/>
    <x v="1"/>
  </r>
  <r>
    <n v="201505"/>
    <n v="1234"/>
    <n v="1"/>
    <s v="N76749"/>
    <s v="1"/>
    <s v="DNI_08916"/>
    <s v="Mujer"/>
    <n v="70"/>
    <d v="2015-05-09T00:00:00"/>
    <s v="Topico Ginecologia"/>
    <s v="Q50.1"/>
    <n v="1"/>
    <s v="Atenciones No Medicas"/>
    <x v="1"/>
    <x v="1"/>
    <x v="0"/>
    <x v="0"/>
    <x v="148"/>
    <x v="0"/>
    <x v="1"/>
  </r>
  <r>
    <n v="201505"/>
    <n v="1234"/>
    <n v="1"/>
    <s v="N77211"/>
    <s v="1"/>
    <s v="DNI_0569"/>
    <s v="Hombre"/>
    <n v="71"/>
    <d v="2015-05-01T00:00:00"/>
    <s v="Topico Cirugia"/>
    <s v="Z35.5"/>
    <n v="1"/>
    <s v="Atenciones Medicas"/>
    <x v="0"/>
    <x v="0"/>
    <x v="0"/>
    <x v="0"/>
    <x v="329"/>
    <x v="0"/>
    <x v="1"/>
  </r>
  <r>
    <n v="201505"/>
    <n v="1234"/>
    <n v="1"/>
    <s v="N775A7"/>
    <s v="1"/>
    <s v="DNI_08831"/>
    <s v="Mujer"/>
    <n v="41"/>
    <d v="2015-05-06T00:00:00"/>
    <s v="Topico Ginecologia"/>
    <s v="O80.8"/>
    <n v="1"/>
    <s v="Atenciones Medicas"/>
    <x v="1"/>
    <x v="1"/>
    <x v="4"/>
    <x v="4"/>
    <x v="330"/>
    <x v="0"/>
    <x v="1"/>
  </r>
  <r>
    <n v="201505"/>
    <n v="1234"/>
    <n v="1"/>
    <s v="N77A79"/>
    <s v="1"/>
    <s v="DNI_0101"/>
    <s v="Mujer"/>
    <n v="39"/>
    <d v="2015-05-10T00:00:00"/>
    <s v="Topico Ginecologia"/>
    <s v="O99.1"/>
    <n v="1"/>
    <s v="Atenciones Medicas"/>
    <x v="1"/>
    <x v="1"/>
    <x v="10"/>
    <x v="10"/>
    <x v="251"/>
    <x v="1"/>
    <x v="1"/>
  </r>
  <r>
    <n v="201505"/>
    <n v="1234"/>
    <n v="1"/>
    <s v="N78879"/>
    <s v="1"/>
    <s v="DNI_0470"/>
    <s v="Hombre"/>
    <n v="49"/>
    <d v="2015-05-08T00:00:00"/>
    <s v="Topico Medicina"/>
    <s v="Z11.1"/>
    <n v="1"/>
    <s v="Atenciones Medicas"/>
    <x v="0"/>
    <x v="0"/>
    <x v="2"/>
    <x v="2"/>
    <x v="93"/>
    <x v="0"/>
    <x v="1"/>
  </r>
  <r>
    <n v="201505"/>
    <n v="1234"/>
    <n v="1"/>
    <s v="N7891"/>
    <s v="1"/>
    <s v="DNI_0447"/>
    <s v="Hombre"/>
    <n v="61"/>
    <d v="2015-05-08T00:00:00"/>
    <s v="Topico Medicina"/>
    <s v="Q51.1"/>
    <n v="1"/>
    <s v="Atenciones Medicas"/>
    <x v="0"/>
    <x v="0"/>
    <x v="6"/>
    <x v="6"/>
    <x v="112"/>
    <x v="0"/>
    <x v="1"/>
  </r>
  <r>
    <n v="201505"/>
    <n v="1234"/>
    <n v="1"/>
    <s v="N78A25"/>
    <s v="1"/>
    <s v="DNI_0564"/>
    <s v="Mujer"/>
    <n v="46"/>
    <d v="2015-05-10T00:00:00"/>
    <s v="Topico Cirugia"/>
    <s v="B82.9"/>
    <n v="1"/>
    <s v="Atenciones Medicas"/>
    <x v="1"/>
    <x v="1"/>
    <x v="2"/>
    <x v="2"/>
    <x v="331"/>
    <x v="0"/>
    <x v="1"/>
  </r>
  <r>
    <n v="201505"/>
    <n v="1234"/>
    <n v="1"/>
    <s v="N79454"/>
    <s v="1"/>
    <s v="DNI_0437"/>
    <s v="Hombre"/>
    <n v="39"/>
    <d v="2015-05-11T00:00:00"/>
    <s v="Topico Medicina"/>
    <s v="F20.8"/>
    <n v="1"/>
    <s v="Atenciones No Medicas"/>
    <x v="0"/>
    <x v="0"/>
    <x v="10"/>
    <x v="10"/>
    <x v="332"/>
    <x v="0"/>
    <x v="1"/>
  </r>
  <r>
    <n v="201505"/>
    <n v="1234"/>
    <n v="1"/>
    <s v="N7N556"/>
    <s v="1"/>
    <s v="DNI_1307"/>
    <s v="Mujer"/>
    <n v="3"/>
    <d v="2015-05-05T00:00:00"/>
    <s v="Sala de Observación &lt; 24 horas"/>
    <s v="K05.0"/>
    <n v="1"/>
    <s v="Atenciones Medicas"/>
    <x v="1"/>
    <x v="1"/>
    <x v="13"/>
    <x v="13"/>
    <x v="333"/>
    <x v="0"/>
    <x v="1"/>
  </r>
  <r>
    <n v="201505"/>
    <n v="1234"/>
    <n v="1"/>
    <s v="N7NA8A"/>
    <s v="1"/>
    <s v="DNI_6941"/>
    <s v="Mujer"/>
    <n v="55"/>
    <d v="2015-05-08T00:00:00"/>
    <s v="Topico Medicina"/>
    <s v="Z11.9"/>
    <n v="1"/>
    <s v="Atenciones Medicas"/>
    <x v="1"/>
    <x v="1"/>
    <x v="3"/>
    <x v="3"/>
    <x v="33"/>
    <x v="0"/>
    <x v="1"/>
  </r>
  <r>
    <n v="201505"/>
    <n v="1234"/>
    <n v="1"/>
    <s v="N84478"/>
    <s v="1"/>
    <s v="DNI_0402"/>
    <s v="Mujer"/>
    <n v="43"/>
    <d v="2015-05-10T00:00:00"/>
    <s v="Topico Medicina"/>
    <s v="Q50.6"/>
    <n v="1"/>
    <s v="Atenciones Medicas"/>
    <x v="1"/>
    <x v="1"/>
    <x v="4"/>
    <x v="4"/>
    <x v="272"/>
    <x v="0"/>
    <x v="1"/>
  </r>
  <r>
    <n v="201505"/>
    <n v="1234"/>
    <n v="1"/>
    <s v="N869N4"/>
    <s v="1"/>
    <s v="DNI_0538"/>
    <s v="Hombre"/>
    <n v="75"/>
    <d v="2015-05-01T00:00:00"/>
    <s v="Topico Cirugia"/>
    <s v="Z87.5"/>
    <n v="1"/>
    <s v="Atenciones Medicas"/>
    <x v="0"/>
    <x v="0"/>
    <x v="0"/>
    <x v="0"/>
    <x v="334"/>
    <x v="0"/>
    <x v="1"/>
  </r>
  <r>
    <n v="201505"/>
    <n v="1234"/>
    <n v="1"/>
    <s v="N87198"/>
    <s v="1"/>
    <s v="DNI_08836"/>
    <s v="Mujer"/>
    <n v="37"/>
    <d v="2015-05-06T00:00:00"/>
    <s v="Topico Ginecologia"/>
    <s v="O82.9"/>
    <n v="1"/>
    <s v="Atenciones Medicas"/>
    <x v="1"/>
    <x v="1"/>
    <x v="10"/>
    <x v="10"/>
    <x v="335"/>
    <x v="0"/>
    <x v="1"/>
  </r>
  <r>
    <n v="201505"/>
    <n v="1234"/>
    <n v="1"/>
    <s v="N8841A"/>
    <s v="1"/>
    <s v="DNI_0519"/>
    <s v="Hombre"/>
    <n v="54"/>
    <n v="42134"/>
    <s v="Topico Medicina"/>
    <s v="Q52.1"/>
    <n v="1"/>
    <s v="Atenciones Medicas"/>
    <x v="0"/>
    <x v="0"/>
    <x v="5"/>
    <x v="5"/>
    <x v="318"/>
    <x v="0"/>
    <x v="1"/>
  </r>
  <r>
    <n v="201505"/>
    <n v="1234"/>
    <n v="1"/>
    <s v="N884AN"/>
    <s v="1"/>
    <s v="DNI_00002"/>
    <s v="Mujer"/>
    <n v="34"/>
    <d v="2015-05-21T00:00:00"/>
    <s v="Sala de Observación &lt; 24 horas"/>
    <s v="O82.0"/>
    <n v="1"/>
    <s v="Atenciones Medicas"/>
    <x v="1"/>
    <x v="1"/>
    <x v="1"/>
    <x v="1"/>
    <x v="3"/>
    <x v="1"/>
    <x v="0"/>
  </r>
  <r>
    <n v="201505"/>
    <n v="1234"/>
    <n v="1"/>
    <s v="N8858N"/>
    <s v="1"/>
    <s v="DNI_6928"/>
    <s v="Mujer"/>
    <n v="44"/>
    <d v="2015-05-08T00:00:00"/>
    <s v="Topico Medicina"/>
    <s v="Q50.3"/>
    <n v="1"/>
    <s v="Atenciones Medicas"/>
    <x v="1"/>
    <x v="1"/>
    <x v="4"/>
    <x v="4"/>
    <x v="16"/>
    <x v="0"/>
    <x v="1"/>
  </r>
  <r>
    <n v="201505"/>
    <n v="1234"/>
    <n v="1"/>
    <s v="N89745"/>
    <s v="1"/>
    <s v="DNI_0009"/>
    <s v="Mujer"/>
    <n v="41"/>
    <d v="2015-05-25T00:00:00"/>
    <s v="Topico Ginecologia"/>
    <s v="O99.0"/>
    <n v="1"/>
    <s v="Atenciones Medicas"/>
    <x v="1"/>
    <x v="1"/>
    <x v="0"/>
    <x v="4"/>
    <x v="228"/>
    <x v="1"/>
    <x v="0"/>
  </r>
  <r>
    <n v="201505"/>
    <n v="1234"/>
    <n v="1"/>
    <s v="N89997"/>
    <s v="1"/>
    <s v="DNI_0487"/>
    <s v="Hombre"/>
    <n v="48"/>
    <d v="2015-05-11T00:00:00"/>
    <s v="Topico Medicina"/>
    <s v="I23.8"/>
    <n v="1"/>
    <s v="Atenciones Medicas"/>
    <x v="0"/>
    <x v="0"/>
    <x v="2"/>
    <x v="2"/>
    <x v="336"/>
    <x v="0"/>
    <x v="1"/>
  </r>
  <r>
    <n v="201505"/>
    <n v="1234"/>
    <n v="1"/>
    <s v="N8A466"/>
    <s v="1"/>
    <s v="DNI_1308"/>
    <s v="Hombre"/>
    <n v="3"/>
    <d v="2015-05-17T00:00:00"/>
    <s v="Trauma Shock"/>
    <s v="I26.9"/>
    <n v="1"/>
    <s v="Atenciones Medicas"/>
    <x v="0"/>
    <x v="0"/>
    <x v="13"/>
    <x v="13"/>
    <x v="273"/>
    <x v="0"/>
    <x v="1"/>
  </r>
  <r>
    <n v="201505"/>
    <n v="1234"/>
    <n v="1"/>
    <s v="N8N76"/>
    <s v="1"/>
    <s v="DNI_0499"/>
    <s v="Mujer"/>
    <n v="86"/>
    <d v="2015-05-01T00:00:00"/>
    <s v="Topico Medicina"/>
    <s v="R87.9"/>
    <n v="1"/>
    <s v="Atenciones Medicas"/>
    <x v="1"/>
    <x v="1"/>
    <x v="0"/>
    <x v="0"/>
    <x v="337"/>
    <x v="0"/>
    <x v="1"/>
  </r>
  <r>
    <n v="201505"/>
    <n v="1234"/>
    <n v="1"/>
    <s v="N8NN47"/>
    <s v="1"/>
    <s v="DNI_08830"/>
    <s v="Mujer"/>
    <n v="41"/>
    <d v="2015-05-14T00:00:00"/>
    <s v="Topico Ginecologia"/>
    <s v="K12.1"/>
    <n v="1"/>
    <s v="Atenciones Medicas"/>
    <x v="1"/>
    <x v="1"/>
    <x v="4"/>
    <x v="4"/>
    <x v="338"/>
    <x v="0"/>
    <x v="1"/>
  </r>
  <r>
    <n v="201505"/>
    <n v="1234"/>
    <n v="1"/>
    <s v="N91471"/>
    <s v="1"/>
    <s v="DNI_0448"/>
    <s v="Hombre"/>
    <n v="58"/>
    <d v="2015-05-01T00:00:00"/>
    <s v="Topico Medicina"/>
    <s v="Z34.0"/>
    <n v="1"/>
    <s v="Atenciones Medicas"/>
    <x v="0"/>
    <x v="0"/>
    <x v="3"/>
    <x v="3"/>
    <x v="339"/>
    <x v="0"/>
    <x v="1"/>
  </r>
  <r>
    <n v="201505"/>
    <n v="1234"/>
    <n v="1"/>
    <s v="N94777"/>
    <s v="1"/>
    <s v="DNI_08818"/>
    <s v="Mujer"/>
    <n v="31"/>
    <d v="2015-05-14T00:00:00"/>
    <s v="Topico Ginecologia"/>
    <s v="K11.7"/>
    <n v="1"/>
    <s v="Atenciones Medicas"/>
    <x v="1"/>
    <x v="1"/>
    <x v="1"/>
    <x v="1"/>
    <x v="340"/>
    <x v="0"/>
    <x v="1"/>
  </r>
  <r>
    <n v="201505"/>
    <n v="1234"/>
    <n v="1"/>
    <s v="N952N1"/>
    <s v="1"/>
    <s v="DNI_6905"/>
    <s v="Hombre"/>
    <n v="32"/>
    <d v="2015-05-07T00:00:00"/>
    <s v="Topico Medicina"/>
    <s v="Z11.5"/>
    <n v="1"/>
    <s v="Atenciones Medicas"/>
    <x v="0"/>
    <x v="0"/>
    <x v="1"/>
    <x v="1"/>
    <x v="162"/>
    <x v="0"/>
    <x v="1"/>
  </r>
  <r>
    <n v="201505"/>
    <n v="1234"/>
    <n v="1"/>
    <s v="N9619N"/>
    <s v="1"/>
    <s v="DNI_00002"/>
    <s v="Mujer"/>
    <n v="34"/>
    <d v="2015-05-29T00:00:00"/>
    <s v="Topico Ginecologia"/>
    <s v="Q50.2"/>
    <n v="1"/>
    <s v="Atenciones Medicas"/>
    <x v="1"/>
    <x v="1"/>
    <x v="1"/>
    <x v="1"/>
    <x v="2"/>
    <x v="1"/>
    <x v="0"/>
  </r>
  <r>
    <n v="201505"/>
    <n v="1234"/>
    <n v="1"/>
    <s v="N965N7"/>
    <s v="1"/>
    <s v="DNI_0548"/>
    <s v="Mujer"/>
    <n v="67"/>
    <d v="2015-05-01T00:00:00"/>
    <s v="Topico Cirugia"/>
    <s v="Z34.9"/>
    <n v="1"/>
    <s v="Atenciones Medicas"/>
    <x v="1"/>
    <x v="1"/>
    <x v="0"/>
    <x v="0"/>
    <x v="341"/>
    <x v="0"/>
    <x v="1"/>
  </r>
  <r>
    <n v="201505"/>
    <n v="1234"/>
    <n v="1"/>
    <s v="N967N7"/>
    <s v="1"/>
    <s v="DNI_0456"/>
    <s v="Mujer"/>
    <n v="42"/>
    <d v="2015-05-11T00:00:00"/>
    <s v="Topico Medicina"/>
    <s v="I23.1"/>
    <n v="1"/>
    <s v="Atenciones No Medicas"/>
    <x v="1"/>
    <x v="1"/>
    <x v="4"/>
    <x v="4"/>
    <x v="342"/>
    <x v="0"/>
    <x v="1"/>
  </r>
  <r>
    <n v="201505"/>
    <n v="1234"/>
    <n v="1"/>
    <s v="N98224"/>
    <s v="1"/>
    <s v="DNI_0547"/>
    <s v="Mujer"/>
    <n v="57"/>
    <d v="2015-05-11T00:00:00"/>
    <s v="Topico Cirugia"/>
    <s v="K29.5"/>
    <n v="1"/>
    <s v="Atenciones Medicas"/>
    <x v="1"/>
    <x v="1"/>
    <x v="3"/>
    <x v="3"/>
    <x v="80"/>
    <x v="0"/>
    <x v="1"/>
  </r>
  <r>
    <n v="201505"/>
    <n v="1234"/>
    <n v="1"/>
    <s v="N98482"/>
    <s v="1"/>
    <s v="DNI_08928"/>
    <s v="Mujer"/>
    <n v="46"/>
    <d v="2015-05-06T00:00:00"/>
    <s v="Topico Ginecologia"/>
    <s v="O81.5"/>
    <n v="1"/>
    <s v="Atenciones No Medicas"/>
    <x v="1"/>
    <x v="1"/>
    <x v="2"/>
    <x v="2"/>
    <x v="343"/>
    <x v="0"/>
    <x v="1"/>
  </r>
  <r>
    <n v="201505"/>
    <n v="1234"/>
    <n v="1"/>
    <s v="N98666"/>
    <s v="1"/>
    <s v="DNI_9917"/>
    <s v="Mujer"/>
    <n v="33"/>
    <d v="2015-05-14T00:00:00"/>
    <s v="Topico Ginecologia"/>
    <s v="K11.5"/>
    <n v="1"/>
    <s v="Atenciones Medicas"/>
    <x v="1"/>
    <x v="1"/>
    <x v="1"/>
    <x v="1"/>
    <x v="344"/>
    <x v="1"/>
    <x v="1"/>
  </r>
  <r>
    <n v="201505"/>
    <n v="1234"/>
    <n v="1"/>
    <s v="N99989"/>
    <s v="1"/>
    <s v="DNI_0594"/>
    <s v="Mujer"/>
    <n v="52"/>
    <d v="2015-05-01T00:00:00"/>
    <s v="Topico Cirugia"/>
    <s v="Z36.9"/>
    <n v="1"/>
    <s v="Atenciones Medicas"/>
    <x v="1"/>
    <x v="1"/>
    <x v="5"/>
    <x v="5"/>
    <x v="345"/>
    <x v="0"/>
    <x v="1"/>
  </r>
  <r>
    <n v="201505"/>
    <n v="1234"/>
    <n v="1"/>
    <s v="N99NN6"/>
    <s v="1"/>
    <s v="DNI_1354"/>
    <s v="Mujer"/>
    <n v="52"/>
    <d v="2015-05-01T00:00:00"/>
    <s v="Sala de Observación &lt; 24 horas"/>
    <s v="I20.8"/>
    <n v="1"/>
    <s v="Atenciones Medicas"/>
    <x v="1"/>
    <x v="1"/>
    <x v="5"/>
    <x v="5"/>
    <x v="346"/>
    <x v="0"/>
    <x v="1"/>
  </r>
  <r>
    <n v="201505"/>
    <n v="1234"/>
    <n v="1"/>
    <s v="N9A871"/>
    <s v="1"/>
    <s v="DNI_0526"/>
    <s v="Mujer"/>
    <n v="35"/>
    <d v="2015-05-10T00:00:00"/>
    <s v="Topico Cirugia"/>
    <s v="K73.2"/>
    <n v="1"/>
    <s v="Atenciones Medicas"/>
    <x v="1"/>
    <x v="1"/>
    <x v="10"/>
    <x v="10"/>
    <x v="347"/>
    <x v="0"/>
    <x v="1"/>
  </r>
  <r>
    <n v="201505"/>
    <n v="1234"/>
    <n v="1"/>
    <s v="N9N114"/>
    <s v="1"/>
    <s v="DNI_0509"/>
    <s v="Mujer"/>
    <n v="70"/>
    <d v="2015-05-08T00:00:00"/>
    <s v="Topico Medicina"/>
    <s v="O99.7"/>
    <n v="1"/>
    <s v="Atenciones Medicas"/>
    <x v="1"/>
    <x v="1"/>
    <x v="0"/>
    <x v="0"/>
    <x v="101"/>
    <x v="0"/>
    <x v="1"/>
  </r>
  <r>
    <n v="201505"/>
    <n v="1234"/>
    <n v="1"/>
    <s v="N9N251"/>
    <s v="1"/>
    <s v="DNI_0008"/>
    <s v="Mujer"/>
    <n v="39"/>
    <d v="2015-05-08T00:00:00"/>
    <s v="Topico Ginecologia"/>
    <s v="R50.9"/>
    <n v="1"/>
    <s v="Atenciones Medicas"/>
    <x v="1"/>
    <x v="1"/>
    <x v="10"/>
    <x v="10"/>
    <x v="301"/>
    <x v="1"/>
    <x v="0"/>
  </r>
  <r>
    <n v="201505"/>
    <n v="1234"/>
    <n v="1"/>
    <s v="N9N861"/>
    <s v="1"/>
    <s v="DNI_1312"/>
    <s v="Mujer"/>
    <n v="9"/>
    <d v="2015-05-01T00:00:00"/>
    <s v="Trauma Shock"/>
    <s v="I11.9"/>
    <n v="1"/>
    <s v="Atenciones Medicas"/>
    <x v="1"/>
    <x v="1"/>
    <x v="11"/>
    <x v="11"/>
    <x v="348"/>
    <x v="0"/>
    <x v="1"/>
  </r>
  <r>
    <n v="201505"/>
    <n v="1234"/>
    <n v="1"/>
    <s v="NA2661"/>
    <s v="1"/>
    <s v="DNI_0008"/>
    <s v="Mujer"/>
    <n v="39"/>
    <d v="2015-05-10T00:00:00"/>
    <s v="Topico Ginecologia"/>
    <s v="R50.2"/>
    <n v="1"/>
    <s v="Atenciones Medicas"/>
    <x v="1"/>
    <x v="1"/>
    <x v="10"/>
    <x v="10"/>
    <x v="349"/>
    <x v="1"/>
    <x v="1"/>
  </r>
  <r>
    <n v="201505"/>
    <n v="1234"/>
    <n v="1"/>
    <s v="NA4129"/>
    <s v="1"/>
    <s v="DNI_1463"/>
    <s v="Mujer"/>
    <n v="37"/>
    <d v="2015-05-08T00:00:00"/>
    <s v="Topico Ginecologia"/>
    <s v="H05.1"/>
    <n v="1"/>
    <s v="Atenciones Medicas"/>
    <x v="1"/>
    <x v="1"/>
    <x v="10"/>
    <x v="10"/>
    <x v="350"/>
    <x v="0"/>
    <x v="1"/>
  </r>
  <r>
    <n v="201505"/>
    <n v="1234"/>
    <n v="1"/>
    <s v="NA4559"/>
    <s v="1"/>
    <s v="DNI_0581"/>
    <s v="Hombre"/>
    <n v="37"/>
    <d v="2015-05-10T00:00:00"/>
    <s v="Topico Cirugia"/>
    <s v="K21.0"/>
    <n v="1"/>
    <s v="Atenciones Medicas"/>
    <x v="0"/>
    <x v="0"/>
    <x v="10"/>
    <x v="10"/>
    <x v="103"/>
    <x v="0"/>
    <x v="1"/>
  </r>
  <r>
    <n v="201505"/>
    <n v="1234"/>
    <n v="1"/>
    <s v="NA518N"/>
    <s v="1"/>
    <s v="DNI_1281"/>
    <s v="Mujer"/>
    <n v="70"/>
    <d v="2015-05-17T00:00:00"/>
    <s v="Trauma Shock"/>
    <s v="I27.8"/>
    <n v="1"/>
    <s v="Atenciones Medicas"/>
    <x v="1"/>
    <x v="1"/>
    <x v="0"/>
    <x v="0"/>
    <x v="297"/>
    <x v="0"/>
    <x v="1"/>
  </r>
  <r>
    <n v="201505"/>
    <n v="1234"/>
    <n v="1"/>
    <s v="NA7969"/>
    <s v="1"/>
    <s v="DNI_0562"/>
    <s v="Mujer"/>
    <n v="35"/>
    <d v="2015-05-10T00:00:00"/>
    <s v="Topico Cirugia"/>
    <s v="K29.3"/>
    <n v="1"/>
    <s v="Atenciones Medicas"/>
    <x v="1"/>
    <x v="1"/>
    <x v="10"/>
    <x v="10"/>
    <x v="10"/>
    <x v="0"/>
    <x v="1"/>
  </r>
  <r>
    <n v="201505"/>
    <n v="1234"/>
    <n v="1"/>
    <s v="NA84A2"/>
    <s v="1"/>
    <s v="DNI_1278"/>
    <s v="Hombre"/>
    <n v="46"/>
    <d v="2015-05-17T00:00:00"/>
    <s v="Sala de Observación &lt; 24 horas"/>
    <s v="I25.8"/>
    <n v="1"/>
    <s v="Atenciones Medicas"/>
    <x v="0"/>
    <x v="0"/>
    <x v="2"/>
    <x v="2"/>
    <x v="193"/>
    <x v="0"/>
    <x v="1"/>
  </r>
  <r>
    <n v="201505"/>
    <n v="1234"/>
    <n v="1"/>
    <s v="NA9259"/>
    <s v="1"/>
    <s v="DNI_6936"/>
    <s v="Hombre"/>
    <n v="61"/>
    <d v="2015-05-08T00:00:00"/>
    <s v="Topico Medicina"/>
    <s v="H06.1"/>
    <n v="1"/>
    <s v="Atenciones No Medicas"/>
    <x v="0"/>
    <x v="0"/>
    <x v="6"/>
    <x v="6"/>
    <x v="351"/>
    <x v="0"/>
    <x v="1"/>
  </r>
  <r>
    <n v="201505"/>
    <n v="1234"/>
    <n v="1"/>
    <s v="NA9N44"/>
    <s v="1"/>
    <s v="DNI_0541"/>
    <s v="Mujer"/>
    <n v="69"/>
    <d v="2015-05-01T00:00:00"/>
    <s v="Topico Cirugia"/>
    <s v="K29.5"/>
    <n v="1"/>
    <s v="Atenciones Medicas"/>
    <x v="1"/>
    <x v="1"/>
    <x v="0"/>
    <x v="0"/>
    <x v="80"/>
    <x v="0"/>
    <x v="1"/>
  </r>
  <r>
    <n v="201505"/>
    <n v="1234"/>
    <n v="1"/>
    <s v="NAN77A"/>
    <s v="1"/>
    <s v="DNI_0398"/>
    <s v="Hombre"/>
    <n v="69"/>
    <d v="2015-05-05T00:00:00"/>
    <s v="Topico Medicina"/>
    <s v="F32.1"/>
    <n v="1"/>
    <s v="Atenciones Medicas"/>
    <x v="0"/>
    <x v="0"/>
    <x v="0"/>
    <x v="0"/>
    <x v="39"/>
    <x v="0"/>
    <x v="1"/>
  </r>
  <r>
    <n v="201505"/>
    <n v="1234"/>
    <n v="1"/>
    <s v="NN1N8A"/>
    <s v="1"/>
    <s v="DNI_6901"/>
    <s v="Mujer"/>
    <n v="59"/>
    <d v="2015-05-01T00:00:00"/>
    <s v="Topico Medicina"/>
    <s v="R87.2"/>
    <n v="1"/>
    <s v="Atenciones Medicas"/>
    <x v="1"/>
    <x v="1"/>
    <x v="3"/>
    <x v="3"/>
    <x v="352"/>
    <x v="0"/>
    <x v="1"/>
  </r>
  <r>
    <n v="201505"/>
    <n v="1234"/>
    <n v="1"/>
    <s v="NN2846"/>
    <s v="1"/>
    <s v="DNI_0530"/>
    <s v="Hombre"/>
    <n v="57"/>
    <d v="2015-05-10T00:00:00"/>
    <s v="Topico Cirugia"/>
    <s v="B18.2"/>
    <n v="1"/>
    <s v="Atenciones Medicas"/>
    <x v="0"/>
    <x v="0"/>
    <x v="3"/>
    <x v="3"/>
    <x v="88"/>
    <x v="0"/>
    <x v="1"/>
  </r>
  <r>
    <n v="201505"/>
    <n v="1234"/>
    <n v="1"/>
    <s v="NN5261"/>
    <s v="1"/>
    <s v="DNI_0617"/>
    <s v="Hombre"/>
    <n v="73"/>
    <d v="2015-05-01T00:00:00"/>
    <s v="Topico Cirugia"/>
    <s v="K22.9"/>
    <n v="1"/>
    <s v="Atenciones Medicas"/>
    <x v="0"/>
    <x v="0"/>
    <x v="0"/>
    <x v="0"/>
    <x v="353"/>
    <x v="0"/>
    <x v="1"/>
  </r>
  <r>
    <n v="201505"/>
    <n v="1234"/>
    <n v="1"/>
    <s v="NN618A"/>
    <s v="1"/>
    <s v="DNI_1277"/>
    <s v="Mujer"/>
    <n v="15"/>
    <d v="2015-05-05T00:00:00"/>
    <s v="Sala de Observación &lt; 24 horas"/>
    <s v="K08.3"/>
    <n v="1"/>
    <s v="Atenciones Medicas"/>
    <x v="1"/>
    <x v="1"/>
    <x v="7"/>
    <x v="7"/>
    <x v="354"/>
    <x v="0"/>
    <x v="1"/>
  </r>
  <r>
    <n v="201505"/>
    <n v="1234"/>
    <n v="1"/>
    <s v="NN64AN"/>
    <s v="1"/>
    <s v="DNI_0528"/>
    <s v="Mujer"/>
    <n v="82"/>
    <d v="2015-05-11T00:00:00"/>
    <s v="Topico Cirugia"/>
    <s v="K80.5"/>
    <n v="1"/>
    <s v="Atenciones Medicas"/>
    <x v="1"/>
    <x v="1"/>
    <x v="0"/>
    <x v="0"/>
    <x v="355"/>
    <x v="0"/>
    <x v="1"/>
  </r>
  <r>
    <n v="201505"/>
    <n v="1234"/>
    <n v="1"/>
    <s v="NN6678"/>
    <s v="1"/>
    <s v="DNI_0531"/>
    <s v="Mujer"/>
    <n v="52"/>
    <d v="2015-05-10T00:00:00"/>
    <s v="Topico Cirugia"/>
    <s v="K74.3"/>
    <n v="1"/>
    <s v="Atenciones Medicas"/>
    <x v="1"/>
    <x v="1"/>
    <x v="5"/>
    <x v="5"/>
    <x v="308"/>
    <x v="0"/>
    <x v="1"/>
  </r>
  <r>
    <n v="201505"/>
    <n v="1234"/>
    <n v="1"/>
    <s v="NN6A16"/>
    <s v="1"/>
    <s v="DNI_0451"/>
    <s v="Mujer"/>
    <n v="74"/>
    <d v="2015-05-05T00:00:00"/>
    <s v="Topico Medicina"/>
    <s v="F33.1"/>
    <n v="1"/>
    <s v="Atenciones Medicas"/>
    <x v="1"/>
    <x v="1"/>
    <x v="0"/>
    <x v="0"/>
    <x v="108"/>
    <x v="0"/>
    <x v="1"/>
  </r>
  <r>
    <n v="201505"/>
    <n v="1234"/>
    <n v="1"/>
    <s v="NN74N4"/>
    <s v="1"/>
    <s v="DNI_1336"/>
    <s v="Mujer"/>
    <n v="46"/>
    <d v="2015-05-11T00:00:00"/>
    <s v="Trauma Shock"/>
    <s v="H04.1"/>
    <n v="1"/>
    <s v="Atenciones Medicas"/>
    <x v="1"/>
    <x v="1"/>
    <x v="2"/>
    <x v="2"/>
    <x v="356"/>
    <x v="0"/>
    <x v="1"/>
  </r>
  <r>
    <n v="201505"/>
    <n v="1234"/>
    <n v="1"/>
    <s v="NN8214"/>
    <s v="1"/>
    <s v="DNI_6906"/>
    <s v="Hombre"/>
    <n v="28"/>
    <d v="2015-05-01T00:00:00"/>
    <s v="Topico Medicina"/>
    <s v="T83.3"/>
    <n v="1"/>
    <s v="Atenciones No Medicas"/>
    <x v="0"/>
    <x v="0"/>
    <x v="8"/>
    <x v="8"/>
    <x v="357"/>
    <x v="0"/>
    <x v="1"/>
  </r>
  <r>
    <n v="201505"/>
    <n v="1234"/>
    <n v="1"/>
    <s v="NN91N"/>
    <s v="1"/>
    <s v="DNI_1290"/>
    <s v="Mujer"/>
    <n v="67"/>
    <d v="2015-05-05T00:00:00"/>
    <s v="Sala de Observación &lt; 24 horas"/>
    <s v="K04.9"/>
    <n v="1"/>
    <s v="Atenciones Medicas"/>
    <x v="1"/>
    <x v="1"/>
    <x v="0"/>
    <x v="0"/>
    <x v="358"/>
    <x v="0"/>
    <x v="1"/>
  </r>
  <r>
    <n v="201505"/>
    <n v="1234"/>
    <n v="1"/>
    <s v="NN924"/>
    <s v="1"/>
    <s v="DNI_00002"/>
    <s v="Mujer"/>
    <n v="34"/>
    <d v="2015-05-30T00:00:00"/>
    <s v="Topico Ginecologia"/>
    <s v="I25.4"/>
    <n v="1"/>
    <s v="Atenciones Medicas"/>
    <x v="1"/>
    <x v="1"/>
    <x v="1"/>
    <x v="1"/>
    <x v="5"/>
    <x v="0"/>
    <x v="1"/>
  </r>
  <r>
    <n v="201505"/>
    <n v="1234"/>
    <n v="1"/>
    <s v="NN9764"/>
    <s v="1"/>
    <s v="DNI_1272"/>
    <s v="Mujer"/>
    <n v="4"/>
    <d v="2015-05-01T00:00:00"/>
    <s v="Trauma Shock"/>
    <s v="F81.9"/>
    <n v="1"/>
    <s v="Atenciones Medicas"/>
    <x v="1"/>
    <x v="1"/>
    <x v="13"/>
    <x v="13"/>
    <x v="359"/>
    <x v="0"/>
    <x v="1"/>
  </r>
  <r>
    <n v="201505"/>
    <n v="1234"/>
    <n v="1"/>
    <s v="NNA5A7"/>
    <s v="1"/>
    <s v="DNI_1367"/>
    <s v="Mujer"/>
    <n v="63"/>
    <d v="2015-05-11T00:00:00"/>
    <s v="Trauma Shock"/>
    <s v="H04.3"/>
    <n v="1"/>
    <s v="Atenciones Medicas"/>
    <x v="1"/>
    <x v="1"/>
    <x v="6"/>
    <x v="6"/>
    <x v="360"/>
    <x v="0"/>
    <x v="1"/>
  </r>
  <r>
    <n v="201505"/>
    <n v="1234"/>
    <n v="1"/>
    <s v="NNA74A"/>
    <s v="1"/>
    <s v="DNI_08823"/>
    <s v="Mujer"/>
    <n v="41"/>
    <d v="2015-05-09T00:00:00"/>
    <s v="Topico Ginecologia"/>
    <s v="O99.8"/>
    <n v="1"/>
    <s v="Atenciones Medicas"/>
    <x v="1"/>
    <x v="1"/>
    <x v="4"/>
    <x v="4"/>
    <x v="104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H3:I36" firstHeaderRow="1" firstDataRow="1" firstDataCol="1" rowPageCount="1" colPageCount="1"/>
  <pivotFields count="24">
    <pivotField showAll="0"/>
    <pivotField showAll="0"/>
    <pivotField showAll="0"/>
    <pivotField dataField="1" showAll="0"/>
    <pivotField showAll="0"/>
    <pivotField showAll="0"/>
    <pivotField showAll="0"/>
    <pivotField showAll="0"/>
    <pivotField numFmtId="1" showAll="0"/>
    <pivotField numFmtId="14" showAll="0"/>
    <pivotField showAll="0"/>
    <pivotField showAll="0"/>
    <pivotField showAll="0"/>
    <pivotField showAll="0"/>
    <pivotField numFmtId="1" showAll="0"/>
    <pivotField showAll="0"/>
    <pivotField axis="axisRow" numFmtId="1" showAll="0">
      <items count="3">
        <item x="1"/>
        <item x="0"/>
        <item t="default"/>
      </items>
    </pivotField>
    <pivotField showAll="0"/>
    <pivotField axis="axisRow" showAll="0">
      <items count="16">
        <item x="14"/>
        <item x="13"/>
        <item x="12"/>
        <item x="11"/>
        <item x="8"/>
        <item x="10"/>
        <item x="9"/>
        <item x="4"/>
        <item x="7"/>
        <item x="6"/>
        <item x="5"/>
        <item x="1"/>
        <item x="0"/>
        <item x="3"/>
        <item x="2"/>
        <item t="default"/>
      </items>
    </pivotField>
    <pivotField showAll="0"/>
    <pivotField showAll="0"/>
    <pivotField showAll="0"/>
    <pivotField axis="axisPage" multipleItemSelectionAllowed="1" showAll="0">
      <items count="3">
        <item h="1" x="1"/>
        <item x="0"/>
        <item t="default"/>
      </items>
    </pivotField>
    <pivotField showAll="0"/>
  </pivotFields>
  <rowFields count="2">
    <field x="16"/>
    <field x="18"/>
  </rowFields>
  <rowItems count="3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Items count="1">
    <i/>
  </colItems>
  <pageFields count="1">
    <pageField fld="22" hier="-1"/>
  </pageFields>
  <dataFields count="1">
    <dataField name="Suma de 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2:E36" firstHeaderRow="1" firstDataRow="2" firstDataCol="1"/>
  <pivotFields count="24">
    <pivotField showAll="0"/>
    <pivotField showAll="0"/>
    <pivotField showAll="0"/>
    <pivotField dataField="1" showAll="0"/>
    <pivotField showAll="0"/>
    <pivotField showAll="0"/>
    <pivotField showAll="0"/>
    <pivotField showAll="0"/>
    <pivotField numFmtId="1" showAll="0"/>
    <pivotField numFmtId="14" showAll="0"/>
    <pivotField showAll="0"/>
    <pivotField showAll="0"/>
    <pivotField showAll="0"/>
    <pivotField showAll="0"/>
    <pivotField axis="axisCol" numFmtId="1" showAll="0">
      <items count="3">
        <item x="0"/>
        <item x="1"/>
        <item t="default"/>
      </items>
    </pivotField>
    <pivotField showAll="0"/>
    <pivotField axis="axisRow" numFmtId="1" showAll="0">
      <items count="3">
        <item x="1"/>
        <item x="0"/>
        <item t="default"/>
      </items>
    </pivotField>
    <pivotField showAll="0"/>
    <pivotField axis="axisRow" showAll="0">
      <items count="16">
        <item x="14"/>
        <item x="13"/>
        <item x="12"/>
        <item x="11"/>
        <item x="8"/>
        <item x="10"/>
        <item x="9"/>
        <item x="4"/>
        <item x="7"/>
        <item x="6"/>
        <item x="5"/>
        <item x="1"/>
        <item x="0"/>
        <item x="3"/>
        <item x="2"/>
        <item t="default"/>
      </items>
    </pivotField>
    <pivotField showAll="0"/>
    <pivotField showAll="0"/>
    <pivotField showAll="0"/>
    <pivotField showAll="0"/>
    <pivotField showAll="0"/>
  </pivotFields>
  <rowFields count="2">
    <field x="16"/>
    <field x="18"/>
  </rowFields>
  <rowItems count="3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Fields count="1">
    <field x="14"/>
  </colFields>
  <colItems count="3">
    <i>
      <x/>
    </i>
    <i>
      <x v="1"/>
    </i>
    <i t="grand">
      <x/>
    </i>
  </colItems>
  <dataFields count="1">
    <dataField name="Cuenta de n" fld="3" subtotal="count" baseField="18" baseItem="1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3:C222" firstHeaderRow="1" firstDataRow="1" firstDataCol="1" rowPageCount="1" colPageCount="1"/>
  <pivotFields count="24">
    <pivotField showAll="0"/>
    <pivotField showAll="0"/>
    <pivotField showAll="0"/>
    <pivotField dataField="1" showAll="0"/>
    <pivotField showAll="0"/>
    <pivotField showAll="0"/>
    <pivotField showAll="0"/>
    <pivotField showAll="0"/>
    <pivotField numFmtId="1" showAll="0"/>
    <pivotField numFmtId="14" showAll="0"/>
    <pivotField showAll="0"/>
    <pivotField showAll="0"/>
    <pivotField showAll="0"/>
    <pivotField showAll="0"/>
    <pivotField numFmtId="1" showAll="0"/>
    <pivotField showAll="0"/>
    <pivotField axis="axisRow" numFmtId="1" showAll="0">
      <items count="3">
        <item x="1"/>
        <item x="0"/>
        <item t="default"/>
      </items>
    </pivotField>
    <pivotField showAll="0"/>
    <pivotField axis="axisRow" showAll="0">
      <items count="16">
        <item x="14"/>
        <item x="13"/>
        <item x="12"/>
        <item x="11"/>
        <item x="8"/>
        <item x="10"/>
        <item x="9"/>
        <item x="4"/>
        <item x="7"/>
        <item x="6"/>
        <item x="5"/>
        <item x="1"/>
        <item x="0"/>
        <item x="3"/>
        <item x="2"/>
        <item t="default"/>
      </items>
    </pivotField>
    <pivotField showAll="0"/>
    <pivotField axis="axisRow" showAll="0">
      <items count="476">
        <item x="0"/>
        <item x="175"/>
        <item x="123"/>
        <item x="453"/>
        <item x="321"/>
        <item x="150"/>
        <item x="51"/>
        <item x="8"/>
        <item x="312"/>
        <item x="136"/>
        <item x="32"/>
        <item x="43"/>
        <item x="268"/>
        <item x="297"/>
        <item x="138"/>
        <item x="232"/>
        <item x="195"/>
        <item x="341"/>
        <item x="238"/>
        <item x="42"/>
        <item x="64"/>
        <item x="265"/>
        <item x="316"/>
        <item x="368"/>
        <item x="284"/>
        <item x="311"/>
        <item x="205"/>
        <item x="185"/>
        <item x="168"/>
        <item x="384"/>
        <item x="272"/>
        <item x="371"/>
        <item x="338"/>
        <item x="354"/>
        <item x="426"/>
        <item x="89"/>
        <item x="329"/>
        <item x="350"/>
        <item x="100"/>
        <item x="424"/>
        <item x="203"/>
        <item x="3"/>
        <item x="381"/>
        <item x="172"/>
        <item x="256"/>
        <item x="274"/>
        <item x="340"/>
        <item x="320"/>
        <item x="6"/>
        <item x="454"/>
        <item x="401"/>
        <item x="110"/>
        <item x="437"/>
        <item x="53"/>
        <item x="408"/>
        <item x="152"/>
        <item x="395"/>
        <item x="393"/>
        <item x="201"/>
        <item x="158"/>
        <item x="126"/>
        <item x="324"/>
        <item x="113"/>
        <item x="264"/>
        <item x="200"/>
        <item x="137"/>
        <item x="362"/>
        <item x="474"/>
        <item x="239"/>
        <item x="432"/>
        <item x="298"/>
        <item x="307"/>
        <item x="304"/>
        <item x="374"/>
        <item x="372"/>
        <item x="305"/>
        <item x="179"/>
        <item x="310"/>
        <item x="318"/>
        <item x="278"/>
        <item x="65"/>
        <item x="308"/>
        <item x="182"/>
        <item x="263"/>
        <item x="94"/>
        <item x="288"/>
        <item x="431"/>
        <item x="235"/>
        <item x="457"/>
        <item x="378"/>
        <item x="397"/>
        <item x="125"/>
        <item x="121"/>
        <item x="445"/>
        <item x="204"/>
        <item x="416"/>
        <item x="86"/>
        <item x="93"/>
        <item x="202"/>
        <item x="88"/>
        <item x="441"/>
        <item x="166"/>
        <item x="180"/>
        <item x="12"/>
        <item x="212"/>
        <item x="259"/>
        <item x="337"/>
        <item x="334"/>
        <item x="335"/>
        <item x="315"/>
        <item x="124"/>
        <item x="317"/>
        <item x="373"/>
        <item x="369"/>
        <item x="336"/>
        <item x="356"/>
        <item x="224"/>
        <item x="309"/>
        <item x="468"/>
        <item x="243"/>
        <item x="430"/>
        <item x="194"/>
        <item x="352"/>
        <item x="438"/>
        <item x="139"/>
        <item x="118"/>
        <item x="84"/>
        <item x="446"/>
        <item x="282"/>
        <item x="344"/>
        <item x="449"/>
        <item x="105"/>
        <item x="466"/>
        <item x="433"/>
        <item x="117"/>
        <item x="15"/>
        <item x="463"/>
        <item x="54"/>
        <item x="383"/>
        <item x="419"/>
        <item x="349"/>
        <item x="26"/>
        <item x="458"/>
        <item x="382"/>
        <item x="85"/>
        <item x="294"/>
        <item x="450"/>
        <item x="355"/>
        <item x="380"/>
        <item x="148"/>
        <item x="52"/>
        <item x="346"/>
        <item x="234"/>
        <item x="275"/>
        <item x="280"/>
        <item x="11"/>
        <item x="388"/>
        <item x="160"/>
        <item x="49"/>
        <item x="29"/>
        <item x="415"/>
        <item x="108"/>
        <item x="2"/>
        <item x="71"/>
        <item x="183"/>
        <item x="221"/>
        <item x="229"/>
        <item x="98"/>
        <item x="196"/>
        <item x="423"/>
        <item x="295"/>
        <item x="151"/>
        <item x="403"/>
        <item x="101"/>
        <item x="323"/>
        <item x="68"/>
        <item x="353"/>
        <item x="217"/>
        <item x="440"/>
        <item x="302"/>
        <item x="223"/>
        <item x="74"/>
        <item x="122"/>
        <item x="247"/>
        <item x="178"/>
        <item x="351"/>
        <item x="444"/>
        <item x="177"/>
        <item x="289"/>
        <item x="364"/>
        <item x="145"/>
        <item x="144"/>
        <item x="31"/>
        <item x="394"/>
        <item x="434"/>
        <item x="233"/>
        <item x="387"/>
        <item x="418"/>
        <item x="246"/>
        <item x="359"/>
        <item x="66"/>
        <item x="292"/>
        <item x="161"/>
        <item x="169"/>
        <item x="61"/>
        <item x="7"/>
        <item x="237"/>
        <item x="409"/>
        <item x="59"/>
        <item x="219"/>
        <item x="33"/>
        <item x="251"/>
        <item x="277"/>
        <item x="19"/>
        <item x="159"/>
        <item x="339"/>
        <item x="269"/>
        <item x="313"/>
        <item x="300"/>
        <item x="27"/>
        <item x="41"/>
        <item x="279"/>
        <item x="330"/>
        <item x="377"/>
        <item x="287"/>
        <item x="209"/>
        <item x="470"/>
        <item x="281"/>
        <item x="216"/>
        <item x="245"/>
        <item x="411"/>
        <item x="443"/>
        <item x="417"/>
        <item x="119"/>
        <item x="38"/>
        <item x="140"/>
        <item x="250"/>
        <item x="333"/>
        <item x="448"/>
        <item x="104"/>
        <item x="261"/>
        <item x="379"/>
        <item x="55"/>
        <item x="4"/>
        <item x="301"/>
        <item x="115"/>
        <item x="155"/>
        <item x="461"/>
        <item x="412"/>
        <item x="133"/>
        <item x="213"/>
        <item x="248"/>
        <item x="270"/>
        <item x="5"/>
        <item x="63"/>
        <item x="58"/>
        <item x="106"/>
        <item x="109"/>
        <item x="99"/>
        <item x="163"/>
        <item x="260"/>
        <item x="276"/>
        <item x="331"/>
        <item x="181"/>
        <item x="192"/>
        <item x="69"/>
        <item x="187"/>
        <item x="227"/>
        <item x="103"/>
        <item x="134"/>
        <item x="128"/>
        <item x="146"/>
        <item x="22"/>
        <item x="78"/>
        <item x="56"/>
        <item x="81"/>
        <item x="236"/>
        <item x="193"/>
        <item x="319"/>
        <item x="306"/>
        <item x="271"/>
        <item x="75"/>
        <item x="9"/>
        <item x="345"/>
        <item x="325"/>
        <item x="326"/>
        <item x="429"/>
        <item x="16"/>
        <item x="112"/>
        <item x="165"/>
        <item x="400"/>
        <item x="73"/>
        <item x="447"/>
        <item x="48"/>
        <item x="18"/>
        <item x="467"/>
        <item x="62"/>
        <item x="14"/>
        <item x="428"/>
        <item x="97"/>
        <item x="184"/>
        <item x="471"/>
        <item x="398"/>
        <item x="129"/>
        <item x="96"/>
        <item x="452"/>
        <item x="332"/>
        <item x="283"/>
        <item x="367"/>
        <item x="421"/>
        <item x="357"/>
        <item x="348"/>
        <item x="464"/>
        <item x="46"/>
        <item x="206"/>
        <item x="328"/>
        <item x="342"/>
        <item x="456"/>
        <item x="293"/>
        <item x="30"/>
        <item x="171"/>
        <item x="10"/>
        <item x="314"/>
        <item x="44"/>
        <item x="82"/>
        <item x="57"/>
        <item x="176"/>
        <item x="1"/>
        <item x="76"/>
        <item x="130"/>
        <item x="199"/>
        <item x="365"/>
        <item x="327"/>
        <item x="363"/>
        <item x="35"/>
        <item x="40"/>
        <item x="396"/>
        <item x="225"/>
        <item x="267"/>
        <item x="141"/>
        <item x="147"/>
        <item x="214"/>
        <item x="72"/>
        <item x="210"/>
        <item x="39"/>
        <item x="23"/>
        <item x="162"/>
        <item x="405"/>
        <item x="386"/>
        <item x="375"/>
        <item x="157"/>
        <item x="79"/>
        <item x="191"/>
        <item x="266"/>
        <item x="114"/>
        <item x="254"/>
        <item x="173"/>
        <item x="240"/>
        <item x="296"/>
        <item x="36"/>
        <item x="442"/>
        <item x="80"/>
        <item x="253"/>
        <item x="366"/>
        <item x="37"/>
        <item x="399"/>
        <item x="422"/>
        <item x="241"/>
        <item x="211"/>
        <item x="358"/>
        <item x="303"/>
        <item x="83"/>
        <item x="190"/>
        <item x="290"/>
        <item x="143"/>
        <item x="149"/>
        <item x="262"/>
        <item x="414"/>
        <item x="215"/>
        <item x="21"/>
        <item x="469"/>
        <item x="286"/>
        <item x="299"/>
        <item x="60"/>
        <item x="189"/>
        <item x="208"/>
        <item x="413"/>
        <item x="459"/>
        <item x="164"/>
        <item x="90"/>
        <item x="402"/>
        <item x="273"/>
        <item x="174"/>
        <item x="111"/>
        <item x="473"/>
        <item x="220"/>
        <item x="228"/>
        <item x="392"/>
        <item x="13"/>
        <item x="425"/>
        <item x="95"/>
        <item x="404"/>
        <item x="188"/>
        <item x="252"/>
        <item x="91"/>
        <item x="24"/>
        <item x="407"/>
        <item x="390"/>
        <item x="142"/>
        <item x="127"/>
        <item x="20"/>
        <item x="472"/>
        <item x="385"/>
        <item x="410"/>
        <item x="406"/>
        <item x="389"/>
        <item x="156"/>
        <item x="222"/>
        <item x="242"/>
        <item x="322"/>
        <item x="45"/>
        <item x="198"/>
        <item x="376"/>
        <item x="170"/>
        <item x="391"/>
        <item x="120"/>
        <item x="92"/>
        <item x="427"/>
        <item x="116"/>
        <item x="70"/>
        <item x="257"/>
        <item x="131"/>
        <item x="255"/>
        <item x="167"/>
        <item x="102"/>
        <item x="231"/>
        <item x="258"/>
        <item x="28"/>
        <item x="47"/>
        <item x="135"/>
        <item x="67"/>
        <item x="50"/>
        <item x="420"/>
        <item x="285"/>
        <item x="360"/>
        <item x="154"/>
        <item x="132"/>
        <item x="218"/>
        <item x="361"/>
        <item x="460"/>
        <item x="226"/>
        <item x="462"/>
        <item x="230"/>
        <item x="107"/>
        <item x="186"/>
        <item x="249"/>
        <item x="244"/>
        <item x="451"/>
        <item x="153"/>
        <item x="343"/>
        <item x="435"/>
        <item x="197"/>
        <item x="347"/>
        <item x="436"/>
        <item x="291"/>
        <item x="25"/>
        <item x="439"/>
        <item x="207"/>
        <item x="370"/>
        <item x="465"/>
        <item x="87"/>
        <item x="34"/>
        <item x="77"/>
        <item x="17"/>
        <item x="455"/>
        <item t="default"/>
      </items>
    </pivotField>
    <pivotField showAll="0"/>
    <pivotField showAll="0"/>
    <pivotField axis="axisPage" multipleItemSelectionAllowed="1" showAll="0">
      <items count="3">
        <item h="1" x="1"/>
        <item x="0"/>
        <item t="default"/>
      </items>
    </pivotField>
  </pivotFields>
  <rowFields count="3">
    <field x="16"/>
    <field x="18"/>
    <field x="20"/>
  </rowFields>
  <rowItems count="219">
    <i>
      <x/>
    </i>
    <i r="1">
      <x/>
    </i>
    <i r="2">
      <x v="71"/>
    </i>
    <i r="2">
      <x v="74"/>
    </i>
    <i r="1">
      <x v="1"/>
    </i>
    <i r="2">
      <x v="70"/>
    </i>
    <i r="2">
      <x v="71"/>
    </i>
    <i r="2">
      <x v="75"/>
    </i>
    <i r="2">
      <x v="78"/>
    </i>
    <i r="2">
      <x v="116"/>
    </i>
    <i r="2">
      <x v="156"/>
    </i>
    <i r="1">
      <x v="2"/>
    </i>
    <i r="2">
      <x v="75"/>
    </i>
    <i r="2">
      <x v="85"/>
    </i>
    <i r="1">
      <x v="3"/>
    </i>
    <i r="2">
      <x v="367"/>
    </i>
    <i r="1">
      <x v="4"/>
    </i>
    <i r="2">
      <x v="175"/>
    </i>
    <i r="2">
      <x v="429"/>
    </i>
    <i r="1">
      <x v="6"/>
    </i>
    <i r="2">
      <x v="147"/>
    </i>
    <i r="1">
      <x v="7"/>
    </i>
    <i r="2">
      <x v="352"/>
    </i>
    <i r="2">
      <x v="443"/>
    </i>
    <i r="1">
      <x v="8"/>
    </i>
    <i r="2">
      <x v="14"/>
    </i>
    <i r="2">
      <x v="49"/>
    </i>
    <i r="2">
      <x v="351"/>
    </i>
    <i r="2">
      <x v="446"/>
    </i>
    <i r="1">
      <x v="9"/>
    </i>
    <i r="2">
      <x v="165"/>
    </i>
    <i r="2">
      <x v="355"/>
    </i>
    <i r="1">
      <x v="10"/>
    </i>
    <i r="2">
      <x v="144"/>
    </i>
    <i r="2">
      <x v="337"/>
    </i>
    <i r="2">
      <x v="382"/>
    </i>
    <i r="2">
      <x v="429"/>
    </i>
    <i r="2">
      <x v="465"/>
    </i>
    <i r="1">
      <x v="11"/>
    </i>
    <i r="2">
      <x v="2"/>
    </i>
    <i r="2">
      <x v="265"/>
    </i>
    <i r="1">
      <x v="12"/>
    </i>
    <i r="2">
      <x v="138"/>
    </i>
    <i r="2">
      <x v="297"/>
    </i>
    <i r="2">
      <x v="343"/>
    </i>
    <i r="1">
      <x v="13"/>
    </i>
    <i r="2">
      <x v="230"/>
    </i>
    <i r="2">
      <x v="231"/>
    </i>
    <i r="2">
      <x v="274"/>
    </i>
    <i r="1">
      <x v="14"/>
    </i>
    <i r="2">
      <x v="13"/>
    </i>
    <i r="2">
      <x v="44"/>
    </i>
    <i r="2">
      <x v="82"/>
    </i>
    <i r="2">
      <x v="152"/>
    </i>
    <i r="2">
      <x v="162"/>
    </i>
    <i r="2">
      <x v="174"/>
    </i>
    <i r="2">
      <x v="177"/>
    </i>
    <i r="2">
      <x v="185"/>
    </i>
    <i r="2">
      <x v="190"/>
    </i>
    <i r="2">
      <x v="202"/>
    </i>
    <i r="2">
      <x v="210"/>
    </i>
    <i r="2">
      <x v="259"/>
    </i>
    <i r="2">
      <x v="270"/>
    </i>
    <i r="2">
      <x v="271"/>
    </i>
    <i r="2">
      <x v="288"/>
    </i>
    <i r="2">
      <x v="291"/>
    </i>
    <i r="2">
      <x v="360"/>
    </i>
    <i r="2">
      <x v="428"/>
    </i>
    <i r="2">
      <x v="442"/>
    </i>
    <i r="2">
      <x v="461"/>
    </i>
    <i r="2">
      <x v="462"/>
    </i>
    <i r="2">
      <x v="474"/>
    </i>
    <i>
      <x v="1"/>
    </i>
    <i r="1">
      <x/>
    </i>
    <i r="2">
      <x v="278"/>
    </i>
    <i r="1">
      <x v="1"/>
    </i>
    <i r="2">
      <x v="67"/>
    </i>
    <i r="2">
      <x v="79"/>
    </i>
    <i r="1">
      <x v="2"/>
    </i>
    <i r="2">
      <x v="112"/>
    </i>
    <i r="1">
      <x v="3"/>
    </i>
    <i r="2">
      <x v="72"/>
    </i>
    <i r="2">
      <x v="76"/>
    </i>
    <i r="1">
      <x v="4"/>
    </i>
    <i r="2">
      <x v="32"/>
    </i>
    <i r="1">
      <x v="5"/>
    </i>
    <i r="2">
      <x v="48"/>
    </i>
    <i r="2">
      <x v="286"/>
    </i>
    <i r="2">
      <x v="368"/>
    </i>
    <i r="1">
      <x v="6"/>
    </i>
    <i r="2">
      <x v="287"/>
    </i>
    <i r="1">
      <x v="7"/>
    </i>
    <i r="2">
      <x v="205"/>
    </i>
    <i r="2">
      <x v="244"/>
    </i>
    <i r="2">
      <x v="253"/>
    </i>
    <i r="2">
      <x v="275"/>
    </i>
    <i r="2">
      <x v="307"/>
    </i>
    <i r="2">
      <x v="337"/>
    </i>
    <i r="2">
      <x v="385"/>
    </i>
    <i r="2">
      <x v="430"/>
    </i>
    <i r="1">
      <x v="8"/>
    </i>
    <i r="2">
      <x v="2"/>
    </i>
    <i r="2">
      <x v="22"/>
    </i>
    <i r="2">
      <x v="91"/>
    </i>
    <i r="2">
      <x v="95"/>
    </i>
    <i r="2">
      <x v="222"/>
    </i>
    <i r="2">
      <x v="250"/>
    </i>
    <i r="2">
      <x v="270"/>
    </i>
    <i r="2">
      <x v="287"/>
    </i>
    <i r="2">
      <x v="310"/>
    </i>
    <i r="2">
      <x v="311"/>
    </i>
    <i r="2">
      <x v="314"/>
    </i>
    <i r="2">
      <x v="315"/>
    </i>
    <i r="2">
      <x v="317"/>
    </i>
    <i r="2">
      <x v="355"/>
    </i>
    <i r="2">
      <x v="435"/>
    </i>
    <i r="1">
      <x v="9"/>
    </i>
    <i r="2">
      <x v="37"/>
    </i>
    <i r="2">
      <x v="127"/>
    </i>
    <i r="2">
      <x v="249"/>
    </i>
    <i r="2">
      <x v="305"/>
    </i>
    <i r="2">
      <x v="316"/>
    </i>
    <i r="2">
      <x v="326"/>
    </i>
    <i r="1">
      <x v="10"/>
    </i>
    <i r="2">
      <x v="17"/>
    </i>
    <i r="2">
      <x v="38"/>
    </i>
    <i r="2">
      <x v="172"/>
    </i>
    <i r="2">
      <x v="312"/>
    </i>
    <i r="2">
      <x v="322"/>
    </i>
    <i r="2">
      <x v="338"/>
    </i>
    <i r="2">
      <x v="341"/>
    </i>
    <i r="2">
      <x v="351"/>
    </i>
    <i r="2">
      <x v="352"/>
    </i>
    <i r="2">
      <x v="419"/>
    </i>
    <i r="1">
      <x v="11"/>
    </i>
    <i r="2">
      <x v="14"/>
    </i>
    <i r="2">
      <x v="132"/>
    </i>
    <i r="2">
      <x v="143"/>
    </i>
    <i r="2">
      <x v="151"/>
    </i>
    <i r="2">
      <x v="161"/>
    </i>
    <i r="2">
      <x v="166"/>
    </i>
    <i r="2">
      <x v="221"/>
    </i>
    <i r="2">
      <x v="271"/>
    </i>
    <i r="2">
      <x v="288"/>
    </i>
    <i r="2">
      <x v="294"/>
    </i>
    <i r="2">
      <x v="303"/>
    </i>
    <i r="2">
      <x v="308"/>
    </i>
    <i r="2">
      <x v="313"/>
    </i>
    <i r="2">
      <x v="323"/>
    </i>
    <i r="2">
      <x v="423"/>
    </i>
    <i r="1">
      <x v="12"/>
    </i>
    <i r="2">
      <x/>
    </i>
    <i r="2">
      <x v="52"/>
    </i>
    <i r="2">
      <x v="65"/>
    </i>
    <i r="2">
      <x v="309"/>
    </i>
    <i r="2">
      <x v="340"/>
    </i>
    <i r="2">
      <x v="381"/>
    </i>
    <i r="2">
      <x v="432"/>
    </i>
    <i r="1">
      <x v="13"/>
    </i>
    <i r="2">
      <x v="41"/>
    </i>
    <i r="2">
      <x v="88"/>
    </i>
    <i r="2">
      <x v="92"/>
    </i>
    <i r="2">
      <x v="153"/>
    </i>
    <i r="2">
      <x v="171"/>
    </i>
    <i r="2">
      <x v="182"/>
    </i>
    <i r="2">
      <x v="214"/>
    </i>
    <i r="2">
      <x v="234"/>
    </i>
    <i r="2">
      <x v="266"/>
    </i>
    <i r="2">
      <x v="272"/>
    </i>
    <i r="2">
      <x v="281"/>
    </i>
    <i r="2">
      <x v="287"/>
    </i>
    <i r="2">
      <x v="323"/>
    </i>
    <i r="2">
      <x v="338"/>
    </i>
    <i r="2">
      <x v="341"/>
    </i>
    <i r="2">
      <x v="431"/>
    </i>
    <i r="1">
      <x v="14"/>
    </i>
    <i r="2">
      <x v="2"/>
    </i>
    <i r="2">
      <x v="5"/>
    </i>
    <i r="2">
      <x v="9"/>
    </i>
    <i r="2">
      <x v="10"/>
    </i>
    <i r="2">
      <x v="35"/>
    </i>
    <i r="2">
      <x v="55"/>
    </i>
    <i r="2">
      <x v="56"/>
    </i>
    <i r="2">
      <x v="79"/>
    </i>
    <i r="2">
      <x v="116"/>
    </i>
    <i r="2">
      <x v="125"/>
    </i>
    <i r="2">
      <x v="156"/>
    </i>
    <i r="2">
      <x v="170"/>
    </i>
    <i r="2">
      <x v="171"/>
    </i>
    <i r="2">
      <x v="188"/>
    </i>
    <i r="2">
      <x v="196"/>
    </i>
    <i r="2">
      <x v="201"/>
    </i>
    <i r="2">
      <x v="205"/>
    </i>
    <i r="2">
      <x v="211"/>
    </i>
    <i r="2">
      <x v="216"/>
    </i>
    <i r="2">
      <x v="225"/>
    </i>
    <i r="2">
      <x v="239"/>
    </i>
    <i r="2">
      <x v="242"/>
    </i>
    <i r="2">
      <x v="264"/>
    </i>
    <i r="2">
      <x v="267"/>
    </i>
    <i r="2">
      <x v="274"/>
    </i>
    <i r="2">
      <x v="276"/>
    </i>
    <i r="2">
      <x v="296"/>
    </i>
    <i r="2">
      <x v="304"/>
    </i>
    <i r="2">
      <x v="306"/>
    </i>
    <i r="2">
      <x v="322"/>
    </i>
    <i r="2">
      <x v="326"/>
    </i>
    <i r="2">
      <x v="335"/>
    </i>
    <i r="2">
      <x v="339"/>
    </i>
    <i r="2">
      <x v="376"/>
    </i>
    <i r="2">
      <x v="379"/>
    </i>
    <i r="2">
      <x v="396"/>
    </i>
    <i r="2">
      <x v="420"/>
    </i>
    <i r="2">
      <x v="427"/>
    </i>
    <i r="2">
      <x v="433"/>
    </i>
    <i r="2">
      <x v="438"/>
    </i>
    <i r="2">
      <x v="451"/>
    </i>
    <i r="2">
      <x v="456"/>
    </i>
    <i t="grand">
      <x/>
    </i>
  </rowItems>
  <colItems count="1">
    <i/>
  </colItems>
  <pageFields count="1">
    <pageField fld="23" hier="-1"/>
  </pageFields>
  <dataFields count="1">
    <dataField name="Suma de 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4:C37" firstHeaderRow="1" firstDataRow="1" firstDataCol="1"/>
  <pivotFields count="20">
    <pivotField showAll="0"/>
    <pivotField showAll="0"/>
    <pivotField dataField="1" showAll="0"/>
    <pivotField showAll="0"/>
    <pivotField showAll="0"/>
    <pivotField showAll="0"/>
    <pivotField showAll="0"/>
    <pivotField numFmtId="1" showAll="0"/>
    <pivotField numFmtId="14" showAll="0"/>
    <pivotField showAll="0"/>
    <pivotField showAll="0"/>
    <pivotField numFmtId="1" showAll="0"/>
    <pivotField showAll="0"/>
    <pivotField axis="axisRow" numFmtId="1" showAll="0">
      <items count="3">
        <item x="0"/>
        <item x="1"/>
        <item t="default"/>
      </items>
    </pivotField>
    <pivotField showAll="0"/>
    <pivotField axis="axisRow" showAll="0">
      <items count="16">
        <item x="14"/>
        <item x="13"/>
        <item x="11"/>
        <item x="12"/>
        <item x="7"/>
        <item x="9"/>
        <item x="8"/>
        <item x="1"/>
        <item x="10"/>
        <item x="4"/>
        <item x="2"/>
        <item x="5"/>
        <item x="3"/>
        <item x="6"/>
        <item x="0"/>
        <item t="default"/>
      </items>
    </pivotField>
    <pivotField showAll="0"/>
    <pivotField showAll="0"/>
    <pivotField showAll="0" defaultSubtotal="0"/>
    <pivotField showAll="0" defaultSubtotal="0"/>
  </pivotFields>
  <rowFields count="2">
    <field x="13"/>
    <field x="15"/>
  </rowFields>
  <rowItems count="3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Items count="1">
    <i/>
  </colItems>
  <dataFields count="1">
    <dataField name="Atenciones" fld="2" baseField="17" baseItem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2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E4:F37" firstHeaderRow="1" firstDataRow="1" firstDataCol="1" rowPageCount="1" colPageCount="1"/>
  <pivotFields count="20">
    <pivotField showAll="0"/>
    <pivotField showAll="0"/>
    <pivotField dataField="1" showAll="0"/>
    <pivotField showAll="0"/>
    <pivotField showAll="0"/>
    <pivotField showAll="0"/>
    <pivotField showAll="0"/>
    <pivotField numFmtId="1" showAll="0"/>
    <pivotField numFmtId="14" showAll="0"/>
    <pivotField showAll="0"/>
    <pivotField showAll="0"/>
    <pivotField numFmtId="1" showAll="0"/>
    <pivotField showAll="0"/>
    <pivotField axis="axisRow" numFmtId="1" showAll="0">
      <items count="3">
        <item x="0"/>
        <item x="1"/>
        <item t="default"/>
      </items>
    </pivotField>
    <pivotField showAll="0"/>
    <pivotField axis="axisRow" showAll="0">
      <items count="16">
        <item x="14"/>
        <item x="13"/>
        <item x="11"/>
        <item x="12"/>
        <item x="7"/>
        <item x="9"/>
        <item x="8"/>
        <item x="1"/>
        <item x="10"/>
        <item x="4"/>
        <item x="2"/>
        <item x="5"/>
        <item x="3"/>
        <item x="6"/>
        <item x="0"/>
        <item t="default"/>
      </items>
    </pivotField>
    <pivotField showAll="0"/>
    <pivotField showAll="0"/>
    <pivotField axis="axisPage" multipleItemSelectionAllowed="1" showAll="0" defaultSubtotal="0">
      <items count="2">
        <item h="1" x="1"/>
        <item x="0"/>
      </items>
    </pivotField>
    <pivotField showAll="0" defaultSubtotal="0"/>
  </pivotFields>
  <rowFields count="2">
    <field x="13"/>
    <field x="15"/>
  </rowFields>
  <rowItems count="3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Items count="1">
    <i/>
  </colItems>
  <pageFields count="1">
    <pageField fld="18" hier="-1"/>
  </pageFields>
  <dataFields count="1">
    <dataField name="Atendidos" fld="2" baseField="1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15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4:C546" firstHeaderRow="1" firstDataRow="1" firstDataCol="1" rowPageCount="1" colPageCount="1"/>
  <pivotFields count="20">
    <pivotField showAll="0"/>
    <pivotField showAll="0"/>
    <pivotField dataField="1" showAll="0"/>
    <pivotField showAll="0"/>
    <pivotField showAll="0"/>
    <pivotField showAll="0"/>
    <pivotField showAll="0"/>
    <pivotField numFmtId="1" showAll="0"/>
    <pivotField numFmtId="14" showAll="0"/>
    <pivotField showAll="0"/>
    <pivotField showAll="0"/>
    <pivotField numFmtId="1" showAll="0"/>
    <pivotField showAll="0"/>
    <pivotField axis="axisRow" numFmtId="1" showAll="0">
      <items count="3">
        <item x="0"/>
        <item x="1"/>
        <item t="default"/>
      </items>
    </pivotField>
    <pivotField showAll="0"/>
    <pivotField axis="axisRow" showAll="0">
      <items count="16">
        <item x="14"/>
        <item x="13"/>
        <item x="11"/>
        <item x="12"/>
        <item x="7"/>
        <item x="9"/>
        <item x="8"/>
        <item x="1"/>
        <item x="10"/>
        <item x="4"/>
        <item x="2"/>
        <item x="5"/>
        <item x="3"/>
        <item x="6"/>
        <item x="0"/>
        <item t="default"/>
      </items>
    </pivotField>
    <pivotField showAll="0"/>
    <pivotField axis="axisRow" showAll="0">
      <items count="367">
        <item m="1" x="364"/>
        <item x="127"/>
        <item x="88"/>
        <item x="331"/>
        <item x="225"/>
        <item x="107"/>
        <item x="37"/>
        <item x="274"/>
        <item x="221"/>
        <item x="97"/>
        <item x="22"/>
        <item x="30"/>
        <item x="124"/>
        <item x="178"/>
        <item x="192"/>
        <item x="235"/>
        <item x="224"/>
        <item x="61"/>
        <item x="332"/>
        <item x="287"/>
        <item x="78"/>
        <item m="1" x="361"/>
        <item x="39"/>
        <item x="291"/>
        <item x="108"/>
        <item x="281"/>
        <item x="280"/>
        <item x="142"/>
        <item x="113"/>
        <item x="90"/>
        <item x="227"/>
        <item x="81"/>
        <item x="187"/>
        <item x="141"/>
        <item x="98"/>
        <item x="250"/>
        <item x="359"/>
        <item x="165"/>
        <item x="312"/>
        <item x="269"/>
        <item x="46"/>
        <item x="252"/>
        <item x="256"/>
        <item x="186"/>
        <item x="67"/>
        <item x="204"/>
        <item x="356"/>
        <item x="164"/>
        <item x="360"/>
        <item x="265"/>
        <item x="283"/>
        <item x="89"/>
        <item x="259"/>
        <item x="322"/>
        <item x="143"/>
        <item x="350"/>
        <item x="63"/>
        <item x="244"/>
        <item x="267"/>
        <item x="179"/>
        <item x="253"/>
        <item x="120"/>
        <item m="1" x="365"/>
        <item x="351"/>
        <item x="150"/>
        <item x="182"/>
        <item x="157"/>
        <item x="219"/>
        <item x="348"/>
        <item x="169"/>
        <item x="311"/>
        <item x="137"/>
        <item x="242"/>
        <item x="316"/>
        <item x="99"/>
        <item x="85"/>
        <item x="60"/>
        <item x="323"/>
        <item x="198"/>
        <item x="238"/>
        <item x="327"/>
        <item x="74"/>
        <item x="346"/>
        <item x="313"/>
        <item x="84"/>
        <item x="9"/>
        <item x="342"/>
        <item x="40"/>
        <item x="271"/>
        <item x="302"/>
        <item x="241"/>
        <item x="18"/>
        <item x="336"/>
        <item x="270"/>
        <item x="62"/>
        <item x="210"/>
        <item x="328"/>
        <item x="243"/>
        <item x="268"/>
        <item x="105"/>
        <item x="38"/>
        <item x="5"/>
        <item x="163"/>
        <item x="193"/>
        <item x="196"/>
        <item x="6"/>
        <item x="273"/>
        <item x="114"/>
        <item x="35"/>
        <item x="20"/>
        <item x="297"/>
        <item x="76"/>
        <item x="199"/>
        <item x="50"/>
        <item x="130"/>
        <item x="47"/>
        <item x="358"/>
        <item x="333"/>
        <item x="263"/>
        <item x="119"/>
        <item m="1" x="363"/>
        <item x="230"/>
        <item x="298"/>
        <item x="43"/>
        <item x="154"/>
        <item x="23"/>
        <item x="174"/>
        <item x="207"/>
        <item x="13"/>
        <item x="277"/>
        <item x="234"/>
        <item x="319"/>
        <item x="222"/>
        <item x="214"/>
        <item x="215"/>
        <item x="321"/>
        <item x="195"/>
        <item x="266"/>
        <item x="264"/>
        <item x="203"/>
        <item x="147"/>
        <item x="354"/>
        <item x="197"/>
        <item x="152"/>
        <item x="171"/>
        <item x="292"/>
        <item x="320"/>
        <item x="299"/>
        <item x="86"/>
        <item x="28"/>
        <item x="100"/>
        <item x="173"/>
        <item x="233"/>
        <item x="325"/>
        <item x="73"/>
        <item x="184"/>
        <item x="216"/>
        <item x="344"/>
        <item x="246"/>
        <item x="340"/>
        <item x="293"/>
        <item x="220"/>
        <item x="212"/>
        <item x="338"/>
        <item x="190"/>
        <item m="1" x="362"/>
        <item x="257"/>
        <item x="42"/>
        <item x="326"/>
        <item x="77"/>
        <item x="70"/>
        <item x="116"/>
        <item x="183"/>
        <item x="194"/>
        <item x="231"/>
        <item x="129"/>
        <item x="136"/>
        <item x="217"/>
        <item x="290"/>
        <item x="310"/>
        <item x="72"/>
        <item x="95"/>
        <item x="295"/>
        <item x="103"/>
        <item x="15"/>
        <item x="55"/>
        <item x="353"/>
        <item x="309"/>
        <item x="10"/>
        <item x="80"/>
        <item x="118"/>
        <item x="286"/>
        <item x="52"/>
        <item x="324"/>
        <item x="34"/>
        <item x="12"/>
        <item x="347"/>
        <item x="45"/>
        <item x="8"/>
        <item x="308"/>
        <item x="69"/>
        <item x="131"/>
        <item x="355"/>
        <item x="284"/>
        <item x="91"/>
        <item x="68"/>
        <item x="330"/>
        <item x="232"/>
        <item x="200"/>
        <item x="255"/>
        <item x="304"/>
        <item x="245"/>
        <item x="240"/>
        <item x="343"/>
        <item x="3"/>
        <item x="144"/>
        <item x="229"/>
        <item x="236"/>
        <item x="335"/>
        <item x="208"/>
        <item x="21"/>
        <item x="123"/>
        <item x="209"/>
        <item x="223"/>
        <item x="31"/>
        <item x="58"/>
        <item x="41"/>
        <item x="128"/>
        <item x="1"/>
        <item x="53"/>
        <item x="92"/>
        <item x="140"/>
        <item x="260"/>
        <item x="228"/>
        <item x="251"/>
        <item x="25"/>
        <item x="29"/>
        <item x="282"/>
        <item x="158"/>
        <item x="189"/>
        <item x="101"/>
        <item x="104"/>
        <item x="151"/>
        <item x="51"/>
        <item x="148"/>
        <item x="2"/>
        <item x="16"/>
        <item x="115"/>
        <item x="289"/>
        <item x="272"/>
        <item x="261"/>
        <item x="112"/>
        <item x="56"/>
        <item x="135"/>
        <item x="188"/>
        <item x="82"/>
        <item x="176"/>
        <item x="125"/>
        <item x="166"/>
        <item x="211"/>
        <item x="26"/>
        <item x="318"/>
        <item x="57"/>
        <item x="175"/>
        <item x="254"/>
        <item x="27"/>
        <item x="285"/>
        <item x="305"/>
        <item x="167"/>
        <item x="149"/>
        <item x="247"/>
        <item x="218"/>
        <item x="59"/>
        <item x="134"/>
        <item x="205"/>
        <item x="102"/>
        <item x="106"/>
        <item x="185"/>
        <item x="296"/>
        <item x="4"/>
        <item x="14"/>
        <item x="352"/>
        <item x="202"/>
        <item x="213"/>
        <item x="44"/>
        <item x="133"/>
        <item x="146"/>
        <item x="294"/>
        <item x="337"/>
        <item x="117"/>
        <item x="65"/>
        <item x="288"/>
        <item x="191"/>
        <item x="126"/>
        <item x="79"/>
        <item x="357"/>
        <item x="155"/>
        <item x="160"/>
        <item x="279"/>
        <item x="7"/>
        <item x="306"/>
        <item x="276"/>
        <item x="275"/>
        <item x="111"/>
        <item x="156"/>
        <item x="168"/>
        <item x="226"/>
        <item x="32"/>
        <item x="139"/>
        <item x="262"/>
        <item x="122"/>
        <item x="278"/>
        <item x="87"/>
        <item x="66"/>
        <item x="307"/>
        <item x="83"/>
        <item x="49"/>
        <item x="180"/>
        <item x="93"/>
        <item x="177"/>
        <item x="121"/>
        <item x="71"/>
        <item x="162"/>
        <item x="181"/>
        <item x="19"/>
        <item x="33"/>
        <item x="96"/>
        <item x="48"/>
        <item x="36"/>
        <item x="303"/>
        <item x="201"/>
        <item x="248"/>
        <item x="110"/>
        <item x="94"/>
        <item x="153"/>
        <item x="249"/>
        <item x="339"/>
        <item x="159"/>
        <item x="341"/>
        <item x="161"/>
        <item x="75"/>
        <item x="132"/>
        <item x="172"/>
        <item x="170"/>
        <item x="329"/>
        <item x="109"/>
        <item x="237"/>
        <item x="314"/>
        <item x="138"/>
        <item x="239"/>
        <item x="315"/>
        <item x="206"/>
        <item x="17"/>
        <item x="317"/>
        <item x="145"/>
        <item x="258"/>
        <item x="345"/>
        <item x="64"/>
        <item x="24"/>
        <item x="54"/>
        <item x="11"/>
        <item x="334"/>
        <item x="0"/>
        <item x="300"/>
        <item x="301"/>
        <item x="349"/>
        <item t="default"/>
      </items>
    </pivotField>
    <pivotField showAll="0" defaultSubtotal="0"/>
    <pivotField axis="axisPage" multipleItemSelectionAllowed="1" showAll="0" defaultSubtotal="0">
      <items count="2">
        <item h="1" x="0"/>
        <item x="1"/>
      </items>
    </pivotField>
  </pivotFields>
  <rowFields count="3">
    <field x="13"/>
    <field x="15"/>
    <field x="17"/>
  </rowFields>
  <rowItems count="542">
    <i>
      <x/>
    </i>
    <i r="1">
      <x/>
    </i>
    <i r="2">
      <x v="118"/>
    </i>
    <i r="2">
      <x v="132"/>
    </i>
    <i r="1">
      <x v="1"/>
    </i>
    <i r="2">
      <x v="45"/>
    </i>
    <i r="2">
      <x v="66"/>
    </i>
    <i r="2">
      <x v="104"/>
    </i>
    <i r="2">
      <x v="105"/>
    </i>
    <i r="2">
      <x v="106"/>
    </i>
    <i r="2">
      <x v="127"/>
    </i>
    <i r="2">
      <x v="133"/>
    </i>
    <i r="2">
      <x v="139"/>
    </i>
    <i r="1">
      <x v="2"/>
    </i>
    <i r="2">
      <x v="67"/>
    </i>
    <i r="2">
      <x v="130"/>
    </i>
    <i r="2">
      <x v="136"/>
    </i>
    <i r="2">
      <x v="137"/>
    </i>
    <i r="2">
      <x v="279"/>
    </i>
    <i r="1">
      <x v="3"/>
    </i>
    <i r="2">
      <x v="15"/>
    </i>
    <i r="2">
      <x v="268"/>
    </i>
    <i r="1">
      <x v="4"/>
    </i>
    <i r="2">
      <x v="37"/>
    </i>
    <i r="2">
      <x v="44"/>
    </i>
    <i r="2">
      <x v="107"/>
    </i>
    <i r="2">
      <x v="122"/>
    </i>
    <i r="2">
      <x v="316"/>
    </i>
    <i r="2">
      <x v="327"/>
    </i>
    <i r="1">
      <x v="5"/>
    </i>
    <i r="2">
      <x v="17"/>
    </i>
    <i r="2">
      <x v="245"/>
    </i>
    <i r="2">
      <x v="327"/>
    </i>
    <i r="2">
      <x v="334"/>
    </i>
    <i r="1">
      <x v="6"/>
    </i>
    <i r="2">
      <x v="97"/>
    </i>
    <i r="2">
      <x v="109"/>
    </i>
    <i r="2">
      <x v="192"/>
    </i>
    <i r="2">
      <x v="258"/>
    </i>
    <i r="2">
      <x v="289"/>
    </i>
    <i r="2">
      <x v="295"/>
    </i>
    <i r="2">
      <x v="331"/>
    </i>
    <i r="1">
      <x v="7"/>
    </i>
    <i r="2">
      <x v="4"/>
    </i>
    <i r="2">
      <x v="16"/>
    </i>
    <i r="2">
      <x v="176"/>
    </i>
    <i r="2">
      <x v="183"/>
    </i>
    <i r="2">
      <x v="237"/>
    </i>
    <i r="2">
      <x v="253"/>
    </i>
    <i r="2">
      <x v="254"/>
    </i>
    <i r="2">
      <x v="259"/>
    </i>
    <i r="2">
      <x v="267"/>
    </i>
    <i r="2">
      <x v="322"/>
    </i>
    <i r="2">
      <x v="330"/>
    </i>
    <i r="1">
      <x v="8"/>
    </i>
    <i r="2">
      <x v="18"/>
    </i>
    <i r="2">
      <x v="47"/>
    </i>
    <i r="2">
      <x v="121"/>
    </i>
    <i r="2">
      <x v="180"/>
    </i>
    <i r="2">
      <x v="183"/>
    </i>
    <i r="2">
      <x v="252"/>
    </i>
    <i r="2">
      <x v="318"/>
    </i>
    <i r="2">
      <x v="333"/>
    </i>
    <i r="1">
      <x v="9"/>
    </i>
    <i r="2">
      <x v="17"/>
    </i>
    <i r="2">
      <x v="64"/>
    </i>
    <i r="2">
      <x v="65"/>
    </i>
    <i r="2">
      <x v="111"/>
    </i>
    <i r="2">
      <x v="152"/>
    </i>
    <i r="2">
      <x v="256"/>
    </i>
    <i r="2">
      <x v="274"/>
    </i>
    <i r="1">
      <x v="10"/>
    </i>
    <i r="2">
      <x v="17"/>
    </i>
    <i r="2">
      <x v="29"/>
    </i>
    <i r="2">
      <x v="92"/>
    </i>
    <i r="2">
      <x v="94"/>
    </i>
    <i r="2">
      <x v="103"/>
    </i>
    <i r="2">
      <x v="238"/>
    </i>
    <i r="2">
      <x v="279"/>
    </i>
    <i r="2">
      <x v="283"/>
    </i>
    <i r="2">
      <x v="316"/>
    </i>
    <i r="2">
      <x v="318"/>
    </i>
    <i r="2">
      <x v="328"/>
    </i>
    <i r="2">
      <x v="350"/>
    </i>
    <i r="2">
      <x v="352"/>
    </i>
    <i r="2">
      <x v="355"/>
    </i>
    <i r="1">
      <x v="11"/>
    </i>
    <i r="2">
      <x v="2"/>
    </i>
    <i r="2">
      <x v="14"/>
    </i>
    <i r="2">
      <x v="50"/>
    </i>
    <i r="2">
      <x v="71"/>
    </i>
    <i r="2">
      <x v="98"/>
    </i>
    <i r="2">
      <x v="177"/>
    </i>
    <i r="2">
      <x v="261"/>
    </i>
    <i r="2">
      <x v="291"/>
    </i>
    <i r="2">
      <x v="346"/>
    </i>
    <i r="1">
      <x v="12"/>
    </i>
    <i r="2">
      <x v="2"/>
    </i>
    <i r="2">
      <x v="14"/>
    </i>
    <i r="2">
      <x v="32"/>
    </i>
    <i r="2">
      <x v="88"/>
    </i>
    <i r="2">
      <x v="112"/>
    </i>
    <i r="2">
      <x v="188"/>
    </i>
    <i r="2">
      <x v="194"/>
    </i>
    <i r="2">
      <x v="198"/>
    </i>
    <i r="2">
      <x v="244"/>
    </i>
    <i r="2">
      <x v="336"/>
    </i>
    <i r="2">
      <x v="341"/>
    </i>
    <i r="1">
      <x v="13"/>
    </i>
    <i r="2">
      <x v="63"/>
    </i>
    <i r="2">
      <x v="83"/>
    </i>
    <i r="2">
      <x v="102"/>
    </i>
    <i r="2">
      <x v="145"/>
    </i>
    <i r="2">
      <x v="146"/>
    </i>
    <i r="2">
      <x v="147"/>
    </i>
    <i r="2">
      <x v="185"/>
    </i>
    <i r="2">
      <x v="197"/>
    </i>
    <i r="2">
      <x v="251"/>
    </i>
    <i r="2">
      <x v="262"/>
    </i>
    <i r="2">
      <x v="315"/>
    </i>
    <i r="1">
      <x v="14"/>
    </i>
    <i r="2">
      <x v="1"/>
    </i>
    <i r="2">
      <x v="6"/>
    </i>
    <i r="2">
      <x v="10"/>
    </i>
    <i r="2">
      <x v="12"/>
    </i>
    <i r="2">
      <x v="13"/>
    </i>
    <i r="2">
      <x v="19"/>
    </i>
    <i r="2">
      <x v="22"/>
    </i>
    <i r="2">
      <x v="26"/>
    </i>
    <i r="2">
      <x v="42"/>
    </i>
    <i r="2">
      <x v="74"/>
    </i>
    <i r="2">
      <x v="76"/>
    </i>
    <i r="2">
      <x v="79"/>
    </i>
    <i r="2">
      <x v="81"/>
    </i>
    <i r="2">
      <x v="102"/>
    </i>
    <i r="2">
      <x v="113"/>
    </i>
    <i r="2">
      <x v="114"/>
    </i>
    <i r="2">
      <x v="119"/>
    </i>
    <i r="2">
      <x v="124"/>
    </i>
    <i r="2">
      <x v="125"/>
    </i>
    <i r="2">
      <x v="144"/>
    </i>
    <i r="2">
      <x v="148"/>
    </i>
    <i r="2">
      <x v="153"/>
    </i>
    <i r="2">
      <x v="169"/>
    </i>
    <i r="2">
      <x v="171"/>
    </i>
    <i r="2">
      <x v="173"/>
    </i>
    <i r="2">
      <x v="182"/>
    </i>
    <i r="2">
      <x v="183"/>
    </i>
    <i r="2">
      <x v="184"/>
    </i>
    <i r="2">
      <x v="186"/>
    </i>
    <i r="2">
      <x v="188"/>
    </i>
    <i r="2">
      <x v="189"/>
    </i>
    <i r="2">
      <x v="190"/>
    </i>
    <i r="2">
      <x v="192"/>
    </i>
    <i r="2">
      <x v="200"/>
    </i>
    <i r="2">
      <x v="240"/>
    </i>
    <i r="2">
      <x v="245"/>
    </i>
    <i r="2">
      <x v="247"/>
    </i>
    <i r="2">
      <x v="248"/>
    </i>
    <i r="2">
      <x v="261"/>
    </i>
    <i r="2">
      <x v="270"/>
    </i>
    <i r="2">
      <x v="287"/>
    </i>
    <i r="2">
      <x v="313"/>
    </i>
    <i r="2">
      <x v="315"/>
    </i>
    <i r="2">
      <x v="329"/>
    </i>
    <i r="2">
      <x v="339"/>
    </i>
    <i r="2">
      <x v="344"/>
    </i>
    <i r="2">
      <x v="345"/>
    </i>
    <i r="2">
      <x v="347"/>
    </i>
    <i r="2">
      <x v="348"/>
    </i>
    <i r="2">
      <x v="349"/>
    </i>
    <i r="2">
      <x v="361"/>
    </i>
    <i r="2">
      <x v="362"/>
    </i>
    <i>
      <x v="1"/>
    </i>
    <i r="1">
      <x/>
    </i>
    <i r="2">
      <x v="138"/>
    </i>
    <i r="1">
      <x v="1"/>
    </i>
    <i r="2">
      <x v="36"/>
    </i>
    <i r="2">
      <x v="38"/>
    </i>
    <i r="2">
      <x v="72"/>
    </i>
    <i r="2">
      <x v="78"/>
    </i>
    <i r="2">
      <x v="117"/>
    </i>
    <i r="2">
      <x v="131"/>
    </i>
    <i r="2">
      <x v="134"/>
    </i>
    <i r="2">
      <x v="142"/>
    </i>
    <i r="1">
      <x v="2"/>
    </i>
    <i r="2">
      <x v="35"/>
    </i>
    <i r="2">
      <x v="49"/>
    </i>
    <i r="2">
      <x v="68"/>
    </i>
    <i r="2">
      <x v="69"/>
    </i>
    <i r="2">
      <x v="80"/>
    </i>
    <i r="2">
      <x v="260"/>
    </i>
    <i r="1">
      <x v="3"/>
    </i>
    <i r="2">
      <x v="90"/>
    </i>
    <i r="2">
      <x v="135"/>
    </i>
    <i r="2">
      <x v="143"/>
    </i>
    <i r="1">
      <x v="4"/>
    </i>
    <i r="2">
      <x v="22"/>
    </i>
    <i r="2">
      <x v="33"/>
    </i>
    <i r="2">
      <x v="95"/>
    </i>
    <i r="2">
      <x v="141"/>
    </i>
    <i r="1">
      <x v="5"/>
    </i>
    <i r="2">
      <x v="17"/>
    </i>
    <i r="2">
      <x v="30"/>
    </i>
    <i r="2">
      <x v="187"/>
    </i>
    <i r="2">
      <x v="259"/>
    </i>
    <i r="2">
      <x v="269"/>
    </i>
    <i r="2">
      <x v="337"/>
    </i>
    <i r="1">
      <x v="6"/>
    </i>
    <i r="2">
      <x v="28"/>
    </i>
    <i r="2">
      <x v="60"/>
    </i>
    <i r="2">
      <x v="174"/>
    </i>
    <i r="2">
      <x v="188"/>
    </i>
    <i r="2">
      <x v="212"/>
    </i>
    <i r="2">
      <x v="285"/>
    </i>
    <i r="2">
      <x v="323"/>
    </i>
    <i r="1">
      <x v="7"/>
    </i>
    <i r="2">
      <x v="29"/>
    </i>
    <i r="2">
      <x v="30"/>
    </i>
    <i r="2">
      <x v="33"/>
    </i>
    <i r="2">
      <x v="85"/>
    </i>
    <i r="2">
      <x v="101"/>
    </i>
    <i r="2">
      <x v="157"/>
    </i>
    <i r="2">
      <x v="159"/>
    </i>
    <i r="2">
      <x v="160"/>
    </i>
    <i r="2">
      <x v="168"/>
    </i>
    <i r="2">
      <x v="214"/>
    </i>
    <i r="2">
      <x v="222"/>
    </i>
    <i r="2">
      <x v="228"/>
    </i>
    <i r="2">
      <x v="238"/>
    </i>
    <i r="2">
      <x v="245"/>
    </i>
    <i r="2">
      <x v="254"/>
    </i>
    <i r="2">
      <x v="286"/>
    </i>
    <i r="2">
      <x v="296"/>
    </i>
    <i r="2">
      <x v="317"/>
    </i>
    <i r="2">
      <x v="324"/>
    </i>
    <i r="2">
      <x v="326"/>
    </i>
    <i r="2">
      <x v="328"/>
    </i>
    <i r="1">
      <x v="8"/>
    </i>
    <i r="2">
      <x v="2"/>
    </i>
    <i r="2">
      <x v="49"/>
    </i>
    <i r="2">
      <x v="51"/>
    </i>
    <i r="2">
      <x v="55"/>
    </i>
    <i r="2">
      <x v="57"/>
    </i>
    <i r="2">
      <x v="58"/>
    </i>
    <i r="2">
      <x v="100"/>
    </i>
    <i r="2">
      <x v="156"/>
    </i>
    <i r="2">
      <x v="162"/>
    </i>
    <i r="2">
      <x v="164"/>
    </i>
    <i r="2">
      <x v="171"/>
    </i>
    <i r="2">
      <x v="172"/>
    </i>
    <i r="2">
      <x v="188"/>
    </i>
    <i r="2">
      <x v="196"/>
    </i>
    <i r="2">
      <x v="208"/>
    </i>
    <i r="2">
      <x v="212"/>
    </i>
    <i r="2">
      <x v="215"/>
    </i>
    <i r="2">
      <x v="216"/>
    </i>
    <i r="2">
      <x v="218"/>
    </i>
    <i r="2">
      <x v="220"/>
    </i>
    <i r="2">
      <x v="221"/>
    </i>
    <i r="2">
      <x v="231"/>
    </i>
    <i r="2">
      <x v="232"/>
    </i>
    <i r="2">
      <x v="234"/>
    </i>
    <i r="2">
      <x v="248"/>
    </i>
    <i r="2">
      <x v="250"/>
    </i>
    <i r="2">
      <x v="251"/>
    </i>
    <i r="2">
      <x v="256"/>
    </i>
    <i r="2">
      <x v="290"/>
    </i>
    <i r="2">
      <x v="294"/>
    </i>
    <i r="2">
      <x v="305"/>
    </i>
    <i r="2">
      <x v="317"/>
    </i>
    <i r="2">
      <x v="320"/>
    </i>
    <i r="2">
      <x v="321"/>
    </i>
    <i r="2">
      <x v="323"/>
    </i>
    <i r="2">
      <x v="325"/>
    </i>
    <i r="2">
      <x v="364"/>
    </i>
    <i r="2">
      <x v="365"/>
    </i>
    <i r="1">
      <x v="9"/>
    </i>
    <i r="2">
      <x v="22"/>
    </i>
    <i r="2">
      <x v="33"/>
    </i>
    <i r="2">
      <x v="52"/>
    </i>
    <i r="2">
      <x v="77"/>
    </i>
    <i r="2">
      <x v="86"/>
    </i>
    <i r="2">
      <x v="96"/>
    </i>
    <i r="2">
      <x v="155"/>
    </i>
    <i r="2">
      <x v="158"/>
    </i>
    <i r="2">
      <x v="161"/>
    </i>
    <i r="2">
      <x v="163"/>
    </i>
    <i r="2">
      <x v="166"/>
    </i>
    <i r="2">
      <x v="206"/>
    </i>
    <i r="2">
      <x v="217"/>
    </i>
    <i r="2">
      <x v="219"/>
    </i>
    <i r="2">
      <x v="227"/>
    </i>
    <i r="2">
      <x v="233"/>
    </i>
    <i r="2">
      <x v="235"/>
    </i>
    <i r="2">
      <x v="241"/>
    </i>
    <i r="2">
      <x v="246"/>
    </i>
    <i r="2">
      <x v="249"/>
    </i>
    <i r="2">
      <x v="258"/>
    </i>
    <i r="2">
      <x v="284"/>
    </i>
    <i r="2">
      <x v="299"/>
    </i>
    <i r="2">
      <x v="312"/>
    </i>
    <i r="2">
      <x v="321"/>
    </i>
    <i r="2">
      <x v="324"/>
    </i>
    <i r="2">
      <x v="326"/>
    </i>
    <i r="2">
      <x v="327"/>
    </i>
    <i r="2">
      <x v="328"/>
    </i>
    <i r="2">
      <x v="340"/>
    </i>
    <i r="1">
      <x v="10"/>
    </i>
    <i r="2">
      <x v="3"/>
    </i>
    <i r="2">
      <x v="17"/>
    </i>
    <i r="2">
      <x v="23"/>
    </i>
    <i r="2">
      <x v="27"/>
    </i>
    <i r="2">
      <x v="31"/>
    </i>
    <i r="2">
      <x v="46"/>
    </i>
    <i r="2">
      <x v="56"/>
    </i>
    <i r="2">
      <x v="59"/>
    </i>
    <i r="2">
      <x v="108"/>
    </i>
    <i r="2">
      <x v="115"/>
    </i>
    <i r="2">
      <x v="123"/>
    </i>
    <i r="2">
      <x v="151"/>
    </i>
    <i r="2">
      <x v="173"/>
    </i>
    <i r="2">
      <x v="181"/>
    </i>
    <i r="2">
      <x v="183"/>
    </i>
    <i r="2">
      <x v="188"/>
    </i>
    <i r="2">
      <x v="213"/>
    </i>
    <i r="2">
      <x v="223"/>
    </i>
    <i r="2">
      <x v="226"/>
    </i>
    <i r="2">
      <x v="229"/>
    </i>
    <i r="2">
      <x v="239"/>
    </i>
    <i r="2">
      <x v="242"/>
    </i>
    <i r="2">
      <x v="243"/>
    </i>
    <i r="2">
      <x v="246"/>
    </i>
    <i r="2">
      <x v="248"/>
    </i>
    <i r="2">
      <x v="252"/>
    </i>
    <i r="2">
      <x v="253"/>
    </i>
    <i r="2">
      <x v="257"/>
    </i>
    <i r="2">
      <x v="272"/>
    </i>
    <i r="2">
      <x v="276"/>
    </i>
    <i r="2">
      <x v="306"/>
    </i>
    <i r="2">
      <x v="308"/>
    </i>
    <i r="2">
      <x v="322"/>
    </i>
    <i r="1">
      <x v="11"/>
    </i>
    <i r="2">
      <x v="20"/>
    </i>
    <i r="2">
      <x v="24"/>
    </i>
    <i r="2">
      <x v="82"/>
    </i>
    <i r="2">
      <x v="93"/>
    </i>
    <i r="2">
      <x v="99"/>
    </i>
    <i r="2">
      <x v="111"/>
    </i>
    <i r="2">
      <x v="150"/>
    </i>
    <i r="2">
      <x v="170"/>
    </i>
    <i r="2">
      <x v="179"/>
    </i>
    <i r="2">
      <x v="183"/>
    </i>
    <i r="2">
      <x v="188"/>
    </i>
    <i r="2">
      <x v="189"/>
    </i>
    <i r="2">
      <x v="195"/>
    </i>
    <i r="2">
      <x v="199"/>
    </i>
    <i r="2">
      <x v="201"/>
    </i>
    <i r="2">
      <x v="204"/>
    </i>
    <i r="2">
      <x v="209"/>
    </i>
    <i r="2">
      <x v="220"/>
    </i>
    <i r="2">
      <x v="221"/>
    </i>
    <i r="2">
      <x v="224"/>
    </i>
    <i r="2">
      <x v="235"/>
    </i>
    <i r="2">
      <x v="240"/>
    </i>
    <i r="2">
      <x v="271"/>
    </i>
    <i r="2">
      <x v="298"/>
    </i>
    <i r="2">
      <x v="300"/>
    </i>
    <i r="2">
      <x v="309"/>
    </i>
    <i r="2">
      <x v="310"/>
    </i>
    <i r="2">
      <x v="311"/>
    </i>
    <i r="2">
      <x v="321"/>
    </i>
    <i r="2">
      <x v="326"/>
    </i>
    <i r="2">
      <x v="335"/>
    </i>
    <i r="2">
      <x v="356"/>
    </i>
    <i r="1">
      <x v="12"/>
    </i>
    <i r="2">
      <x v="11"/>
    </i>
    <i r="2">
      <x v="17"/>
    </i>
    <i r="2">
      <x v="29"/>
    </i>
    <i r="2">
      <x v="34"/>
    </i>
    <i r="2">
      <x v="51"/>
    </i>
    <i r="2">
      <x v="60"/>
    </i>
    <i r="2">
      <x v="61"/>
    </i>
    <i r="2">
      <x v="84"/>
    </i>
    <i r="2">
      <x v="91"/>
    </i>
    <i r="2">
      <x v="101"/>
    </i>
    <i r="2">
      <x v="110"/>
    </i>
    <i r="2">
      <x v="167"/>
    </i>
    <i r="2">
      <x v="175"/>
    </i>
    <i r="2">
      <x v="183"/>
    </i>
    <i r="2">
      <x v="184"/>
    </i>
    <i r="2">
      <x v="188"/>
    </i>
    <i r="2">
      <x v="189"/>
    </i>
    <i r="2">
      <x v="192"/>
    </i>
    <i r="2">
      <x v="194"/>
    </i>
    <i r="2">
      <x v="210"/>
    </i>
    <i r="2">
      <x v="225"/>
    </i>
    <i r="2">
      <x v="231"/>
    </i>
    <i r="2">
      <x v="233"/>
    </i>
    <i r="2">
      <x v="236"/>
    </i>
    <i r="2">
      <x v="241"/>
    </i>
    <i r="2">
      <x v="243"/>
    </i>
    <i r="2">
      <x v="244"/>
    </i>
    <i r="2">
      <x v="249"/>
    </i>
    <i r="2">
      <x v="263"/>
    </i>
    <i r="2">
      <x v="264"/>
    </i>
    <i r="2">
      <x v="265"/>
    </i>
    <i r="2">
      <x v="273"/>
    </i>
    <i r="2">
      <x v="281"/>
    </i>
    <i r="2">
      <x v="282"/>
    </i>
    <i r="2">
      <x v="293"/>
    </i>
    <i r="2">
      <x v="319"/>
    </i>
    <i r="2">
      <x v="320"/>
    </i>
    <i r="2">
      <x v="325"/>
    </i>
    <i r="2">
      <x v="342"/>
    </i>
    <i r="2">
      <x v="353"/>
    </i>
    <i r="2">
      <x v="354"/>
    </i>
    <i r="1">
      <x v="13"/>
    </i>
    <i r="2">
      <x v="7"/>
    </i>
    <i r="2">
      <x v="8"/>
    </i>
    <i r="2">
      <x v="23"/>
    </i>
    <i r="2">
      <x v="40"/>
    </i>
    <i r="2">
      <x v="41"/>
    </i>
    <i r="2">
      <x v="48"/>
    </i>
    <i r="2">
      <x v="103"/>
    </i>
    <i r="2">
      <x v="107"/>
    </i>
    <i r="2">
      <x v="128"/>
    </i>
    <i r="2">
      <x v="129"/>
    </i>
    <i r="2">
      <x v="149"/>
    </i>
    <i r="2">
      <x v="175"/>
    </i>
    <i r="2">
      <x v="178"/>
    </i>
    <i r="2">
      <x v="184"/>
    </i>
    <i r="2">
      <x v="188"/>
    </i>
    <i r="2">
      <x v="189"/>
    </i>
    <i r="2">
      <x v="191"/>
    </i>
    <i r="2">
      <x v="195"/>
    </i>
    <i r="2">
      <x v="201"/>
    </i>
    <i r="2">
      <x v="203"/>
    </i>
    <i r="2">
      <x v="224"/>
    </i>
    <i r="2">
      <x v="230"/>
    </i>
    <i r="2">
      <x v="237"/>
    </i>
    <i r="2">
      <x v="239"/>
    </i>
    <i r="2">
      <x v="242"/>
    </i>
    <i r="2">
      <x v="245"/>
    </i>
    <i r="2">
      <x v="246"/>
    </i>
    <i r="2">
      <x v="247"/>
    </i>
    <i r="2">
      <x v="250"/>
    </i>
    <i r="2">
      <x v="251"/>
    </i>
    <i r="2">
      <x v="255"/>
    </i>
    <i r="2">
      <x v="262"/>
    </i>
    <i r="2">
      <x v="266"/>
    </i>
    <i r="2">
      <x v="278"/>
    </i>
    <i r="2">
      <x v="303"/>
    </i>
    <i r="2">
      <x v="313"/>
    </i>
    <i r="2">
      <x v="318"/>
    </i>
    <i r="2">
      <x v="324"/>
    </i>
    <i r="2">
      <x v="363"/>
    </i>
    <i r="1">
      <x v="14"/>
    </i>
    <i r="2">
      <x v="2"/>
    </i>
    <i r="2">
      <x v="5"/>
    </i>
    <i r="2">
      <x v="9"/>
    </i>
    <i r="2">
      <x v="10"/>
    </i>
    <i r="2">
      <x v="24"/>
    </i>
    <i r="2">
      <x v="25"/>
    </i>
    <i r="2">
      <x v="29"/>
    </i>
    <i r="2">
      <x v="39"/>
    </i>
    <i r="2">
      <x v="43"/>
    </i>
    <i r="2">
      <x v="53"/>
    </i>
    <i r="2">
      <x v="54"/>
    </i>
    <i r="2">
      <x v="60"/>
    </i>
    <i r="2">
      <x v="66"/>
    </i>
    <i r="2">
      <x v="70"/>
    </i>
    <i r="2">
      <x v="73"/>
    </i>
    <i r="2">
      <x v="75"/>
    </i>
    <i r="2">
      <x v="87"/>
    </i>
    <i r="2">
      <x v="89"/>
    </i>
    <i r="2">
      <x v="100"/>
    </i>
    <i r="2">
      <x v="101"/>
    </i>
    <i r="2">
      <x v="105"/>
    </i>
    <i r="2">
      <x v="106"/>
    </i>
    <i r="2">
      <x v="108"/>
    </i>
    <i r="2">
      <x v="109"/>
    </i>
    <i r="2">
      <x v="110"/>
    </i>
    <i r="2">
      <x v="116"/>
    </i>
    <i r="2">
      <x v="126"/>
    </i>
    <i r="2">
      <x v="140"/>
    </i>
    <i r="2">
      <x v="154"/>
    </i>
    <i r="2">
      <x v="169"/>
    </i>
    <i r="2">
      <x v="172"/>
    </i>
    <i r="2">
      <x v="174"/>
    </i>
    <i r="2">
      <x v="176"/>
    </i>
    <i r="2">
      <x v="184"/>
    </i>
    <i r="2">
      <x v="188"/>
    </i>
    <i r="2">
      <x v="189"/>
    </i>
    <i r="2">
      <x v="193"/>
    </i>
    <i r="2">
      <x v="197"/>
    </i>
    <i r="2">
      <x v="202"/>
    </i>
    <i r="2">
      <x v="205"/>
    </i>
    <i r="2">
      <x v="207"/>
    </i>
    <i r="2">
      <x v="214"/>
    </i>
    <i r="2">
      <x v="223"/>
    </i>
    <i r="2">
      <x v="225"/>
    </i>
    <i r="2">
      <x v="226"/>
    </i>
    <i r="2">
      <x v="227"/>
    </i>
    <i r="2">
      <x v="228"/>
    </i>
    <i r="2">
      <x v="230"/>
    </i>
    <i r="2">
      <x v="234"/>
    </i>
    <i r="2">
      <x v="236"/>
    </i>
    <i r="2">
      <x v="240"/>
    </i>
    <i r="2">
      <x v="242"/>
    </i>
    <i r="2">
      <x v="243"/>
    </i>
    <i r="2">
      <x v="244"/>
    </i>
    <i r="2">
      <x v="245"/>
    </i>
    <i r="2">
      <x v="247"/>
    </i>
    <i r="2">
      <x v="249"/>
    </i>
    <i r="2">
      <x v="250"/>
    </i>
    <i r="2">
      <x v="260"/>
    </i>
    <i r="2">
      <x v="263"/>
    </i>
    <i r="2">
      <x v="275"/>
    </i>
    <i r="2">
      <x v="277"/>
    </i>
    <i r="2">
      <x v="280"/>
    </i>
    <i r="2">
      <x v="288"/>
    </i>
    <i r="2">
      <x v="292"/>
    </i>
    <i r="2">
      <x v="297"/>
    </i>
    <i r="2">
      <x v="301"/>
    </i>
    <i r="2">
      <x v="302"/>
    </i>
    <i r="2">
      <x v="304"/>
    </i>
    <i r="2">
      <x v="307"/>
    </i>
    <i r="2">
      <x v="314"/>
    </i>
    <i r="2">
      <x v="315"/>
    </i>
    <i r="2">
      <x v="319"/>
    </i>
    <i r="2">
      <x v="323"/>
    </i>
    <i r="2">
      <x v="325"/>
    </i>
    <i r="2">
      <x v="332"/>
    </i>
    <i r="2">
      <x v="338"/>
    </i>
    <i r="2">
      <x v="343"/>
    </i>
    <i r="2">
      <x v="351"/>
    </i>
    <i r="2">
      <x v="357"/>
    </i>
    <i r="2">
      <x v="358"/>
    </i>
    <i r="2">
      <x v="359"/>
    </i>
    <i r="2">
      <x v="360"/>
    </i>
    <i t="grand">
      <x/>
    </i>
  </rowItems>
  <colItems count="1">
    <i/>
  </colItems>
  <pageFields count="1">
    <pageField fld="19" hier="-1"/>
  </pageFields>
  <dataFields count="1">
    <dataField name="Diagnosticos de Emergencia" fld="2" baseField="1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0"/>
  <sheetViews>
    <sheetView tabSelected="1" workbookViewId="0">
      <pane ySplit="2640" topLeftCell="A767" activePane="bottomLeft"/>
      <selection activeCell="S2" sqref="S2:T2"/>
      <selection pane="bottomLeft" activeCell="D786" sqref="D786"/>
    </sheetView>
  </sheetViews>
  <sheetFormatPr baseColWidth="10" defaultColWidth="9.140625" defaultRowHeight="13.5" x14ac:dyDescent="0.25"/>
  <cols>
    <col min="1" max="1" width="9.140625" style="11"/>
    <col min="2" max="2" width="7.5703125" style="11" customWidth="1"/>
    <col min="3" max="3" width="7" style="11" customWidth="1"/>
    <col min="4" max="4" width="3.140625" style="11" customWidth="1"/>
    <col min="5" max="5" width="7.85546875" style="11" bestFit="1" customWidth="1"/>
    <col min="6" max="6" width="4.7109375" style="11" customWidth="1"/>
    <col min="7" max="7" width="13.28515625" style="11" bestFit="1" customWidth="1"/>
    <col min="8" max="8" width="7.140625" style="11" customWidth="1"/>
    <col min="9" max="9" width="6.28515625" style="11" customWidth="1"/>
    <col min="10" max="10" width="8.42578125" style="11" customWidth="1"/>
    <col min="11" max="11" width="13.5703125" style="11" customWidth="1"/>
    <col min="12" max="12" width="8.42578125" style="11" customWidth="1"/>
    <col min="13" max="13" width="6" style="11" customWidth="1"/>
    <col min="14" max="14" width="8.85546875" style="11" customWidth="1"/>
    <col min="15" max="15" width="7.7109375" style="11" customWidth="1"/>
    <col min="16" max="16" width="11.42578125" style="11" customWidth="1"/>
    <col min="17" max="17" width="8.28515625" style="11" customWidth="1"/>
    <col min="18" max="18" width="9.5703125" style="11" customWidth="1"/>
    <col min="19" max="19" width="8" style="11" customWidth="1"/>
    <col min="20" max="20" width="15.85546875" style="11" customWidth="1"/>
    <col min="21" max="21" width="8.5703125" style="11" customWidth="1"/>
    <col min="22" max="22" width="9.140625" style="11" customWidth="1"/>
    <col min="23" max="23" width="10.42578125" style="11" customWidth="1"/>
    <col min="24" max="24" width="10.28515625" style="11" customWidth="1"/>
    <col min="25" max="16384" width="9.140625" style="11"/>
  </cols>
  <sheetData>
    <row r="1" spans="1:24" s="8" customFormat="1" ht="36" customHeight="1" x14ac:dyDescent="0.25">
      <c r="A1" s="8" t="s">
        <v>2059</v>
      </c>
      <c r="B1" s="8" t="s">
        <v>0</v>
      </c>
      <c r="C1" s="8" t="s">
        <v>1</v>
      </c>
      <c r="D1" s="8" t="s">
        <v>2060</v>
      </c>
      <c r="E1" s="8" t="s">
        <v>2</v>
      </c>
      <c r="F1" s="8" t="s">
        <v>3</v>
      </c>
      <c r="G1" s="8" t="s">
        <v>4</v>
      </c>
      <c r="H1" s="9" t="s">
        <v>920</v>
      </c>
      <c r="I1" s="9" t="s">
        <v>921</v>
      </c>
      <c r="J1" s="8" t="s">
        <v>922</v>
      </c>
      <c r="K1" s="8" t="s">
        <v>929</v>
      </c>
      <c r="L1" s="8" t="s">
        <v>933</v>
      </c>
      <c r="M1" s="8" t="s">
        <v>930</v>
      </c>
      <c r="N1" s="8" t="s">
        <v>933</v>
      </c>
      <c r="O1" s="41" t="s">
        <v>1283</v>
      </c>
      <c r="P1" s="41" t="s">
        <v>2039</v>
      </c>
      <c r="Q1" s="41" t="s">
        <v>1279</v>
      </c>
      <c r="R1" s="41" t="s">
        <v>2041</v>
      </c>
      <c r="S1" s="41" t="s">
        <v>1278</v>
      </c>
      <c r="T1" s="41" t="s">
        <v>2043</v>
      </c>
      <c r="U1" s="41" t="s">
        <v>1280</v>
      </c>
      <c r="V1" s="41" t="s">
        <v>1281</v>
      </c>
      <c r="W1" s="19" t="s">
        <v>1290</v>
      </c>
      <c r="X1" s="19" t="s">
        <v>2038</v>
      </c>
    </row>
    <row r="2" spans="1:24" x14ac:dyDescent="0.25">
      <c r="A2" s="11">
        <v>1</v>
      </c>
      <c r="B2" s="11">
        <v>201505</v>
      </c>
      <c r="C2" s="11">
        <v>1234</v>
      </c>
      <c r="D2" s="11">
        <v>1</v>
      </c>
      <c r="E2" s="16" t="s">
        <v>200</v>
      </c>
      <c r="F2" s="16" t="s">
        <v>5</v>
      </c>
      <c r="G2" s="30" t="s">
        <v>1275</v>
      </c>
      <c r="H2" s="13" t="s">
        <v>1277</v>
      </c>
      <c r="I2" s="13">
        <v>55</v>
      </c>
      <c r="J2" s="14">
        <v>42125</v>
      </c>
      <c r="K2" s="11" t="s">
        <v>923</v>
      </c>
      <c r="L2" s="11">
        <v>1</v>
      </c>
      <c r="M2" s="11" t="s">
        <v>2080</v>
      </c>
      <c r="N2" s="31" t="s">
        <v>934</v>
      </c>
      <c r="O2" s="13">
        <f>+L2</f>
        <v>1</v>
      </c>
      <c r="P2" s="13" t="str">
        <f>IF(O2=1,"Atenciones Medicas","Atenciones No Medicas")</f>
        <v>Atenciones Medicas</v>
      </c>
      <c r="Q2" s="13">
        <f>IF(H2="Hombre",1,2)</f>
        <v>2</v>
      </c>
      <c r="R2" s="13" t="str">
        <f>IF(Q2=1,"Hombre","Mujer")</f>
        <v>Mujer</v>
      </c>
      <c r="S2" s="11">
        <f>VLOOKUP(I2,edades!$B$3:$D$17,3)</f>
        <v>13</v>
      </c>
      <c r="T2" s="11" t="str">
        <f>VLOOKUP(DataCExterna!I2,edades!$B$3:$D$17,2)</f>
        <v>de 55 a 59 años</v>
      </c>
      <c r="U2" s="11" t="s">
        <v>29</v>
      </c>
      <c r="V2" s="26">
        <f>IF(N2="Definitivo",1,0)</f>
        <v>1</v>
      </c>
      <c r="W2" s="26">
        <v>1</v>
      </c>
      <c r="X2" s="26">
        <v>1</v>
      </c>
    </row>
    <row r="3" spans="1:24" x14ac:dyDescent="0.25">
      <c r="A3" s="11">
        <f>+A2+1</f>
        <v>2</v>
      </c>
      <c r="B3" s="11">
        <v>201505</v>
      </c>
      <c r="C3" s="11">
        <v>1234</v>
      </c>
      <c r="D3" s="11">
        <v>1</v>
      </c>
      <c r="E3" s="16" t="s">
        <v>225</v>
      </c>
      <c r="F3" s="16" t="s">
        <v>5</v>
      </c>
      <c r="G3" s="20" t="s">
        <v>1274</v>
      </c>
      <c r="H3" s="13" t="s">
        <v>1277</v>
      </c>
      <c r="I3" s="13">
        <v>50</v>
      </c>
      <c r="J3" s="14">
        <v>42125</v>
      </c>
      <c r="K3" s="11" t="s">
        <v>931</v>
      </c>
      <c r="L3" s="11">
        <v>1</v>
      </c>
      <c r="M3" s="11" t="s">
        <v>1012</v>
      </c>
      <c r="N3" s="11" t="s">
        <v>936</v>
      </c>
      <c r="O3" s="13">
        <f t="shared" ref="O3:O66" si="0">+L3</f>
        <v>1</v>
      </c>
      <c r="P3" s="13" t="str">
        <f t="shared" ref="P3:P66" si="1">IF(O3=1,"Atenciones Medicas","Atenciones No Medicas")</f>
        <v>Atenciones Medicas</v>
      </c>
      <c r="Q3" s="13">
        <f t="shared" ref="Q3:Q66" si="2">IF(H3="Hombre",1,2)</f>
        <v>2</v>
      </c>
      <c r="R3" s="13" t="str">
        <f t="shared" ref="R3:R66" si="3">IF(Q3=1,"Hombre","Mujer")</f>
        <v>Mujer</v>
      </c>
      <c r="S3" s="11">
        <f>VLOOKUP(I3,edades!$B$3:$D$17,3)</f>
        <v>12</v>
      </c>
      <c r="T3" s="11" t="str">
        <f>VLOOKUP(DataCExterna!I3,edades!$B$3:$D$17,2)</f>
        <v>de 50 a 54 años</v>
      </c>
      <c r="U3" s="11" t="s">
        <v>1012</v>
      </c>
      <c r="V3" s="26">
        <f t="shared" ref="V3:V66" si="4">IF(N3="Definitivo",1,0)</f>
        <v>0</v>
      </c>
      <c r="W3" s="11">
        <v>0</v>
      </c>
      <c r="X3" s="11">
        <v>0</v>
      </c>
    </row>
    <row r="4" spans="1:24" x14ac:dyDescent="0.25">
      <c r="A4" s="11">
        <f t="shared" ref="A4:A67" si="5">+A3+1</f>
        <v>3</v>
      </c>
      <c r="B4" s="11">
        <v>201505</v>
      </c>
      <c r="C4" s="11">
        <v>1234</v>
      </c>
      <c r="D4" s="11">
        <v>1</v>
      </c>
      <c r="E4" s="16" t="s">
        <v>899</v>
      </c>
      <c r="F4" s="16" t="s">
        <v>5</v>
      </c>
      <c r="G4" s="11" t="s">
        <v>1412</v>
      </c>
      <c r="H4" s="13" t="s">
        <v>1276</v>
      </c>
      <c r="I4" s="13">
        <v>71</v>
      </c>
      <c r="J4" s="14">
        <v>42141</v>
      </c>
      <c r="K4" s="11" t="s">
        <v>925</v>
      </c>
      <c r="L4" s="11">
        <v>1</v>
      </c>
      <c r="M4" s="11" t="s">
        <v>1085</v>
      </c>
      <c r="N4" s="15" t="s">
        <v>934</v>
      </c>
      <c r="O4" s="13">
        <f t="shared" si="0"/>
        <v>1</v>
      </c>
      <c r="P4" s="13" t="str">
        <f t="shared" si="1"/>
        <v>Atenciones Medicas</v>
      </c>
      <c r="Q4" s="13">
        <f t="shared" si="2"/>
        <v>1</v>
      </c>
      <c r="R4" s="13" t="str">
        <f t="shared" si="3"/>
        <v>Hombre</v>
      </c>
      <c r="S4" s="11">
        <f>VLOOKUP(I4,edades!$B$3:$D$17,3)</f>
        <v>15</v>
      </c>
      <c r="T4" s="11" t="str">
        <f>VLOOKUP(DataCExterna!I4,edades!$B$3:$D$17,2)</f>
        <v>de 65 años a más</v>
      </c>
      <c r="U4" s="11" t="s">
        <v>1085</v>
      </c>
      <c r="V4" s="26">
        <f t="shared" si="4"/>
        <v>1</v>
      </c>
      <c r="W4" s="26">
        <v>1</v>
      </c>
      <c r="X4" s="26">
        <v>1</v>
      </c>
    </row>
    <row r="5" spans="1:24" x14ac:dyDescent="0.25">
      <c r="A5" s="11">
        <f t="shared" si="5"/>
        <v>4</v>
      </c>
      <c r="B5" s="11">
        <v>201505</v>
      </c>
      <c r="C5" s="11">
        <v>1234</v>
      </c>
      <c r="D5" s="11">
        <v>1</v>
      </c>
      <c r="E5" s="16" t="s">
        <v>349</v>
      </c>
      <c r="F5" s="16" t="s">
        <v>5</v>
      </c>
      <c r="G5" s="11" t="s">
        <v>2037</v>
      </c>
      <c r="H5" s="13" t="s">
        <v>1277</v>
      </c>
      <c r="I5" s="13">
        <v>63</v>
      </c>
      <c r="J5" s="14">
        <v>42140</v>
      </c>
      <c r="K5" s="11" t="s">
        <v>928</v>
      </c>
      <c r="L5" s="11">
        <v>2</v>
      </c>
      <c r="M5" s="11" t="s">
        <v>1272</v>
      </c>
      <c r="N5" s="15" t="s">
        <v>934</v>
      </c>
      <c r="O5" s="13">
        <f t="shared" si="0"/>
        <v>2</v>
      </c>
      <c r="P5" s="13" t="str">
        <f t="shared" si="1"/>
        <v>Atenciones No Medicas</v>
      </c>
      <c r="Q5" s="13">
        <f t="shared" si="2"/>
        <v>2</v>
      </c>
      <c r="R5" s="13" t="str">
        <f t="shared" si="3"/>
        <v>Mujer</v>
      </c>
      <c r="S5" s="11">
        <f>VLOOKUP(I5,edades!$B$3:$D$17,3)</f>
        <v>14</v>
      </c>
      <c r="T5" s="11" t="str">
        <f>VLOOKUP(DataCExterna!I5,edades!$B$3:$D$17,2)</f>
        <v>de 60 a 64 años</v>
      </c>
      <c r="U5" s="11" t="s">
        <v>1272</v>
      </c>
      <c r="V5" s="26">
        <f t="shared" si="4"/>
        <v>1</v>
      </c>
      <c r="W5" s="26">
        <v>1</v>
      </c>
      <c r="X5" s="26">
        <v>1</v>
      </c>
    </row>
    <row r="6" spans="1:24" x14ac:dyDescent="0.25">
      <c r="A6" s="11">
        <f t="shared" si="5"/>
        <v>5</v>
      </c>
      <c r="B6" s="11">
        <v>201505</v>
      </c>
      <c r="C6" s="11">
        <v>1234</v>
      </c>
      <c r="D6" s="11">
        <v>1</v>
      </c>
      <c r="E6" s="16" t="s">
        <v>342</v>
      </c>
      <c r="F6" s="16" t="s">
        <v>5</v>
      </c>
      <c r="G6" s="11" t="s">
        <v>1540</v>
      </c>
      <c r="H6" s="13" t="s">
        <v>1277</v>
      </c>
      <c r="I6" s="13">
        <v>60</v>
      </c>
      <c r="J6" s="14">
        <v>42138</v>
      </c>
      <c r="K6" s="11" t="s">
        <v>926</v>
      </c>
      <c r="L6" s="11">
        <v>2</v>
      </c>
      <c r="M6" s="11" t="s">
        <v>251</v>
      </c>
      <c r="N6" s="11" t="s">
        <v>936</v>
      </c>
      <c r="O6" s="13">
        <f t="shared" si="0"/>
        <v>2</v>
      </c>
      <c r="P6" s="13" t="str">
        <f t="shared" si="1"/>
        <v>Atenciones No Medicas</v>
      </c>
      <c r="Q6" s="13">
        <f t="shared" si="2"/>
        <v>2</v>
      </c>
      <c r="R6" s="13" t="str">
        <f t="shared" si="3"/>
        <v>Mujer</v>
      </c>
      <c r="S6" s="11">
        <f>VLOOKUP(I6,edades!$B$3:$D$17,3)</f>
        <v>14</v>
      </c>
      <c r="T6" s="11" t="str">
        <f>VLOOKUP(DataCExterna!I6,edades!$B$3:$D$17,2)</f>
        <v>de 60 a 64 años</v>
      </c>
      <c r="U6" s="11" t="s">
        <v>251</v>
      </c>
      <c r="V6" s="26">
        <f t="shared" si="4"/>
        <v>0</v>
      </c>
      <c r="W6" s="24">
        <v>1</v>
      </c>
      <c r="X6" s="24">
        <v>0</v>
      </c>
    </row>
    <row r="7" spans="1:24" x14ac:dyDescent="0.25">
      <c r="A7" s="11">
        <f t="shared" si="5"/>
        <v>6</v>
      </c>
      <c r="B7" s="11">
        <v>201505</v>
      </c>
      <c r="C7" s="11">
        <v>1234</v>
      </c>
      <c r="D7" s="11">
        <v>1</v>
      </c>
      <c r="E7" s="16" t="s">
        <v>860</v>
      </c>
      <c r="F7" s="16" t="s">
        <v>5</v>
      </c>
      <c r="G7" s="11" t="s">
        <v>1291</v>
      </c>
      <c r="H7" s="13" t="s">
        <v>1277</v>
      </c>
      <c r="I7" s="13">
        <v>34</v>
      </c>
      <c r="J7" s="14">
        <v>42138</v>
      </c>
      <c r="K7" s="11" t="s">
        <v>931</v>
      </c>
      <c r="L7" s="11">
        <v>1</v>
      </c>
      <c r="M7" s="11" t="s">
        <v>1199</v>
      </c>
      <c r="N7" s="15" t="s">
        <v>934</v>
      </c>
      <c r="O7" s="13">
        <f t="shared" si="0"/>
        <v>1</v>
      </c>
      <c r="P7" s="13" t="str">
        <f t="shared" si="1"/>
        <v>Atenciones Medicas</v>
      </c>
      <c r="Q7" s="13">
        <f t="shared" si="2"/>
        <v>2</v>
      </c>
      <c r="R7" s="13" t="str">
        <f t="shared" si="3"/>
        <v>Mujer</v>
      </c>
      <c r="S7" s="11">
        <f>VLOOKUP(I7,edades!$B$3:$D$17,3)</f>
        <v>9</v>
      </c>
      <c r="T7" s="11" t="str">
        <f>VLOOKUP(DataCExterna!I7,edades!$B$3:$D$17,2)</f>
        <v>de 35 a 39 años</v>
      </c>
      <c r="U7" s="11" t="s">
        <v>1199</v>
      </c>
      <c r="V7" s="26">
        <f t="shared" si="4"/>
        <v>1</v>
      </c>
      <c r="W7" s="26">
        <v>1</v>
      </c>
      <c r="X7" s="26">
        <v>1</v>
      </c>
    </row>
    <row r="8" spans="1:24" x14ac:dyDescent="0.25">
      <c r="A8" s="11">
        <f t="shared" si="5"/>
        <v>7</v>
      </c>
      <c r="B8" s="11">
        <v>201505</v>
      </c>
      <c r="C8" s="11">
        <v>1234</v>
      </c>
      <c r="D8" s="11">
        <v>1</v>
      </c>
      <c r="E8" s="16" t="s">
        <v>902</v>
      </c>
      <c r="F8" s="16" t="s">
        <v>5</v>
      </c>
      <c r="G8" s="11" t="s">
        <v>1589</v>
      </c>
      <c r="H8" s="13" t="s">
        <v>1276</v>
      </c>
      <c r="I8" s="13">
        <v>46</v>
      </c>
      <c r="J8" s="14">
        <v>42134</v>
      </c>
      <c r="K8" s="11" t="s">
        <v>923</v>
      </c>
      <c r="L8" s="11">
        <v>1</v>
      </c>
      <c r="M8" s="11" t="s">
        <v>6</v>
      </c>
      <c r="N8" s="11" t="s">
        <v>936</v>
      </c>
      <c r="O8" s="13">
        <f t="shared" si="0"/>
        <v>1</v>
      </c>
      <c r="P8" s="13" t="str">
        <f t="shared" si="1"/>
        <v>Atenciones Medicas</v>
      </c>
      <c r="Q8" s="13">
        <f t="shared" si="2"/>
        <v>1</v>
      </c>
      <c r="R8" s="13" t="str">
        <f t="shared" si="3"/>
        <v>Hombre</v>
      </c>
      <c r="S8" s="11">
        <f>VLOOKUP(I8,edades!$B$3:$D$17,3)</f>
        <v>11</v>
      </c>
      <c r="T8" s="11" t="str">
        <f>VLOOKUP(DataCExterna!I8,edades!$B$3:$D$17,2)</f>
        <v>de 45 a 49 años</v>
      </c>
      <c r="U8" s="11" t="s">
        <v>6</v>
      </c>
      <c r="V8" s="26">
        <f t="shared" si="4"/>
        <v>0</v>
      </c>
      <c r="W8" s="24">
        <v>1</v>
      </c>
      <c r="X8" s="24">
        <v>0</v>
      </c>
    </row>
    <row r="9" spans="1:24" x14ac:dyDescent="0.25">
      <c r="A9" s="11">
        <f t="shared" si="5"/>
        <v>8</v>
      </c>
      <c r="B9" s="11">
        <v>201505</v>
      </c>
      <c r="C9" s="11">
        <v>1234</v>
      </c>
      <c r="D9" s="11">
        <v>1</v>
      </c>
      <c r="E9" s="16" t="s">
        <v>31</v>
      </c>
      <c r="F9" s="16" t="s">
        <v>5</v>
      </c>
      <c r="G9" s="11" t="s">
        <v>1420</v>
      </c>
      <c r="H9" s="13" t="s">
        <v>1277</v>
      </c>
      <c r="I9" s="13">
        <v>66</v>
      </c>
      <c r="J9" s="14">
        <v>42129</v>
      </c>
      <c r="K9" s="11" t="s">
        <v>925</v>
      </c>
      <c r="L9" s="11">
        <v>1</v>
      </c>
      <c r="M9" s="11" t="s">
        <v>1160</v>
      </c>
      <c r="N9" s="15" t="s">
        <v>934</v>
      </c>
      <c r="O9" s="13">
        <f t="shared" si="0"/>
        <v>1</v>
      </c>
      <c r="P9" s="13" t="str">
        <f t="shared" si="1"/>
        <v>Atenciones Medicas</v>
      </c>
      <c r="Q9" s="13">
        <f t="shared" si="2"/>
        <v>2</v>
      </c>
      <c r="R9" s="13" t="str">
        <f t="shared" si="3"/>
        <v>Mujer</v>
      </c>
      <c r="S9" s="11">
        <f>VLOOKUP(I9,edades!$B$3:$D$17,3)</f>
        <v>15</v>
      </c>
      <c r="T9" s="11" t="str">
        <f>VLOOKUP(DataCExterna!I9,edades!$B$3:$D$17,2)</f>
        <v>de 65 años a más</v>
      </c>
      <c r="U9" s="11" t="s">
        <v>1160</v>
      </c>
      <c r="V9" s="26">
        <f t="shared" si="4"/>
        <v>1</v>
      </c>
      <c r="W9" s="26">
        <v>1</v>
      </c>
      <c r="X9" s="26">
        <v>1</v>
      </c>
    </row>
    <row r="10" spans="1:24" x14ac:dyDescent="0.25">
      <c r="A10" s="11">
        <f t="shared" si="5"/>
        <v>9</v>
      </c>
      <c r="B10" s="11">
        <v>201505</v>
      </c>
      <c r="C10" s="11">
        <v>1234</v>
      </c>
      <c r="D10" s="11">
        <v>1</v>
      </c>
      <c r="E10" s="16" t="s">
        <v>634</v>
      </c>
      <c r="F10" s="16" t="s">
        <v>5</v>
      </c>
      <c r="G10" s="11" t="s">
        <v>1816</v>
      </c>
      <c r="H10" s="13" t="s">
        <v>1277</v>
      </c>
      <c r="I10" s="13">
        <v>71</v>
      </c>
      <c r="J10" s="14">
        <v>42129</v>
      </c>
      <c r="K10" s="11" t="s">
        <v>924</v>
      </c>
      <c r="L10" s="11">
        <v>1</v>
      </c>
      <c r="M10" s="11" t="s">
        <v>25</v>
      </c>
      <c r="N10" s="11" t="s">
        <v>936</v>
      </c>
      <c r="O10" s="13">
        <f t="shared" si="0"/>
        <v>1</v>
      </c>
      <c r="P10" s="13" t="str">
        <f t="shared" si="1"/>
        <v>Atenciones Medicas</v>
      </c>
      <c r="Q10" s="13">
        <f t="shared" si="2"/>
        <v>2</v>
      </c>
      <c r="R10" s="13" t="str">
        <f t="shared" si="3"/>
        <v>Mujer</v>
      </c>
      <c r="S10" s="11">
        <f>VLOOKUP(I10,edades!$B$3:$D$17,3)</f>
        <v>15</v>
      </c>
      <c r="T10" s="11" t="str">
        <f>VLOOKUP(DataCExterna!I10,edades!$B$3:$D$17,2)</f>
        <v>de 65 años a más</v>
      </c>
      <c r="U10" s="11" t="s">
        <v>25</v>
      </c>
      <c r="V10" s="26">
        <f t="shared" si="4"/>
        <v>0</v>
      </c>
      <c r="W10" s="24">
        <v>1</v>
      </c>
      <c r="X10" s="24">
        <v>0</v>
      </c>
    </row>
    <row r="11" spans="1:24" x14ac:dyDescent="0.25">
      <c r="A11" s="11">
        <f t="shared" si="5"/>
        <v>10</v>
      </c>
      <c r="B11" s="11">
        <v>201505</v>
      </c>
      <c r="C11" s="11">
        <v>1234</v>
      </c>
      <c r="D11" s="11">
        <v>1</v>
      </c>
      <c r="E11" s="16" t="s">
        <v>540</v>
      </c>
      <c r="F11" s="16" t="s">
        <v>5</v>
      </c>
      <c r="G11" s="11" t="s">
        <v>1944</v>
      </c>
      <c r="H11" s="13" t="s">
        <v>1277</v>
      </c>
      <c r="I11" s="13">
        <v>50</v>
      </c>
      <c r="J11" s="14">
        <v>42138</v>
      </c>
      <c r="K11" s="11" t="s">
        <v>927</v>
      </c>
      <c r="L11" s="11">
        <v>2</v>
      </c>
      <c r="M11" s="11" t="s">
        <v>269</v>
      </c>
      <c r="N11" s="11" t="s">
        <v>936</v>
      </c>
      <c r="O11" s="13">
        <f t="shared" si="0"/>
        <v>2</v>
      </c>
      <c r="P11" s="13" t="str">
        <f t="shared" si="1"/>
        <v>Atenciones No Medicas</v>
      </c>
      <c r="Q11" s="13">
        <f t="shared" si="2"/>
        <v>2</v>
      </c>
      <c r="R11" s="13" t="str">
        <f t="shared" si="3"/>
        <v>Mujer</v>
      </c>
      <c r="S11" s="11">
        <f>VLOOKUP(I11,edades!$B$3:$D$17,3)</f>
        <v>12</v>
      </c>
      <c r="T11" s="11" t="str">
        <f>VLOOKUP(DataCExterna!I11,edades!$B$3:$D$17,2)</f>
        <v>de 50 a 54 años</v>
      </c>
      <c r="U11" s="11" t="s">
        <v>269</v>
      </c>
      <c r="V11" s="26">
        <f t="shared" si="4"/>
        <v>0</v>
      </c>
      <c r="W11" s="24">
        <v>1</v>
      </c>
      <c r="X11" s="24">
        <v>0</v>
      </c>
    </row>
    <row r="12" spans="1:24" x14ac:dyDescent="0.25">
      <c r="A12" s="11">
        <f t="shared" si="5"/>
        <v>11</v>
      </c>
      <c r="B12" s="11">
        <v>201505</v>
      </c>
      <c r="C12" s="11">
        <v>1234</v>
      </c>
      <c r="D12" s="11">
        <v>1</v>
      </c>
      <c r="E12" s="16" t="s">
        <v>224</v>
      </c>
      <c r="F12" s="16" t="s">
        <v>5</v>
      </c>
      <c r="G12" s="11" t="s">
        <v>1308</v>
      </c>
      <c r="H12" s="13" t="s">
        <v>1277</v>
      </c>
      <c r="I12" s="13">
        <v>59</v>
      </c>
      <c r="J12" s="14">
        <v>42134</v>
      </c>
      <c r="K12" s="11" t="s">
        <v>931</v>
      </c>
      <c r="L12" s="11">
        <v>1</v>
      </c>
      <c r="M12" s="11" t="s">
        <v>1006</v>
      </c>
      <c r="N12" s="11" t="s">
        <v>936</v>
      </c>
      <c r="O12" s="13">
        <f t="shared" si="0"/>
        <v>1</v>
      </c>
      <c r="P12" s="13" t="str">
        <f t="shared" si="1"/>
        <v>Atenciones Medicas</v>
      </c>
      <c r="Q12" s="13">
        <f t="shared" si="2"/>
        <v>2</v>
      </c>
      <c r="R12" s="13" t="str">
        <f t="shared" si="3"/>
        <v>Mujer</v>
      </c>
      <c r="S12" s="11">
        <f>VLOOKUP(I12,edades!$B$3:$D$17,3)</f>
        <v>13</v>
      </c>
      <c r="T12" s="11" t="str">
        <f>VLOOKUP(DataCExterna!I12,edades!$B$3:$D$17,2)</f>
        <v>de 55 a 59 años</v>
      </c>
      <c r="U12" s="11" t="s">
        <v>1006</v>
      </c>
      <c r="V12" s="26">
        <f t="shared" si="4"/>
        <v>0</v>
      </c>
      <c r="W12" s="24">
        <v>1</v>
      </c>
      <c r="X12" s="24">
        <v>0</v>
      </c>
    </row>
    <row r="13" spans="1:24" x14ac:dyDescent="0.25">
      <c r="A13" s="11">
        <f t="shared" si="5"/>
        <v>12</v>
      </c>
      <c r="B13" s="11">
        <v>201505</v>
      </c>
      <c r="C13" s="11">
        <v>1234</v>
      </c>
      <c r="D13" s="11">
        <v>1</v>
      </c>
      <c r="E13" s="16" t="s">
        <v>599</v>
      </c>
      <c r="F13" s="16" t="s">
        <v>5</v>
      </c>
      <c r="G13" s="11" t="s">
        <v>1482</v>
      </c>
      <c r="H13" s="13" t="s">
        <v>1277</v>
      </c>
      <c r="I13" s="13">
        <v>67</v>
      </c>
      <c r="J13" s="14">
        <v>42141</v>
      </c>
      <c r="K13" s="11" t="s">
        <v>925</v>
      </c>
      <c r="L13" s="11">
        <v>1</v>
      </c>
      <c r="M13" s="11" t="s">
        <v>173</v>
      </c>
      <c r="N13" s="15" t="s">
        <v>934</v>
      </c>
      <c r="O13" s="13">
        <f t="shared" si="0"/>
        <v>1</v>
      </c>
      <c r="P13" s="13" t="str">
        <f t="shared" si="1"/>
        <v>Atenciones Medicas</v>
      </c>
      <c r="Q13" s="13">
        <f t="shared" si="2"/>
        <v>2</v>
      </c>
      <c r="R13" s="13" t="str">
        <f t="shared" si="3"/>
        <v>Mujer</v>
      </c>
      <c r="S13" s="11">
        <f>VLOOKUP(I13,edades!$B$3:$D$17,3)</f>
        <v>15</v>
      </c>
      <c r="T13" s="11" t="str">
        <f>VLOOKUP(DataCExterna!I13,edades!$B$3:$D$17,2)</f>
        <v>de 65 años a más</v>
      </c>
      <c r="U13" s="11" t="s">
        <v>173</v>
      </c>
      <c r="V13" s="26">
        <f t="shared" si="4"/>
        <v>1</v>
      </c>
      <c r="W13" s="24">
        <v>1</v>
      </c>
      <c r="X13" s="24">
        <v>0</v>
      </c>
    </row>
    <row r="14" spans="1:24" x14ac:dyDescent="0.25">
      <c r="A14" s="11">
        <f t="shared" si="5"/>
        <v>13</v>
      </c>
      <c r="B14" s="11">
        <v>201505</v>
      </c>
      <c r="C14" s="11">
        <v>1234</v>
      </c>
      <c r="D14" s="11">
        <v>1</v>
      </c>
      <c r="E14" s="16" t="s">
        <v>292</v>
      </c>
      <c r="F14" s="16" t="s">
        <v>5</v>
      </c>
      <c r="G14" s="11" t="s">
        <v>1542</v>
      </c>
      <c r="H14" s="13" t="s">
        <v>1277</v>
      </c>
      <c r="I14" s="13">
        <v>66</v>
      </c>
      <c r="J14" s="14">
        <v>42135</v>
      </c>
      <c r="K14" s="11" t="s">
        <v>926</v>
      </c>
      <c r="L14" s="11">
        <v>2</v>
      </c>
      <c r="M14" s="11" t="s">
        <v>1243</v>
      </c>
      <c r="N14" s="11" t="s">
        <v>936</v>
      </c>
      <c r="O14" s="13">
        <f t="shared" si="0"/>
        <v>2</v>
      </c>
      <c r="P14" s="13" t="str">
        <f t="shared" si="1"/>
        <v>Atenciones No Medicas</v>
      </c>
      <c r="Q14" s="13">
        <f t="shared" si="2"/>
        <v>2</v>
      </c>
      <c r="R14" s="13" t="str">
        <f t="shared" si="3"/>
        <v>Mujer</v>
      </c>
      <c r="S14" s="11">
        <f>VLOOKUP(I14,edades!$B$3:$D$17,3)</f>
        <v>15</v>
      </c>
      <c r="T14" s="11" t="str">
        <f>VLOOKUP(DataCExterna!I14,edades!$B$3:$D$17,2)</f>
        <v>de 65 años a más</v>
      </c>
      <c r="U14" s="11" t="s">
        <v>1243</v>
      </c>
      <c r="V14" s="26">
        <f t="shared" si="4"/>
        <v>0</v>
      </c>
      <c r="W14" s="24">
        <v>1</v>
      </c>
      <c r="X14" s="24">
        <v>0</v>
      </c>
    </row>
    <row r="15" spans="1:24" x14ac:dyDescent="0.25">
      <c r="A15" s="11">
        <f t="shared" si="5"/>
        <v>14</v>
      </c>
      <c r="B15" s="11">
        <v>201505</v>
      </c>
      <c r="C15" s="11">
        <v>1234</v>
      </c>
      <c r="D15" s="11">
        <v>1</v>
      </c>
      <c r="E15" s="16" t="s">
        <v>814</v>
      </c>
      <c r="F15" s="16" t="s">
        <v>5</v>
      </c>
      <c r="G15" s="11" t="s">
        <v>1572</v>
      </c>
      <c r="H15" s="13" t="s">
        <v>1277</v>
      </c>
      <c r="I15" s="13">
        <v>43</v>
      </c>
      <c r="J15" s="14">
        <v>42125</v>
      </c>
      <c r="K15" s="11" t="s">
        <v>923</v>
      </c>
      <c r="L15" s="11">
        <v>1</v>
      </c>
      <c r="M15" s="11" t="s">
        <v>968</v>
      </c>
      <c r="N15" s="11" t="s">
        <v>935</v>
      </c>
      <c r="O15" s="13">
        <f t="shared" si="0"/>
        <v>1</v>
      </c>
      <c r="P15" s="13" t="str">
        <f t="shared" si="1"/>
        <v>Atenciones Medicas</v>
      </c>
      <c r="Q15" s="13">
        <f t="shared" si="2"/>
        <v>2</v>
      </c>
      <c r="R15" s="13" t="str">
        <f t="shared" si="3"/>
        <v>Mujer</v>
      </c>
      <c r="S15" s="11">
        <f>VLOOKUP(I15,edades!$B$3:$D$17,3)</f>
        <v>10</v>
      </c>
      <c r="T15" s="11" t="str">
        <f>VLOOKUP(DataCExterna!I15,edades!$B$3:$D$17,2)</f>
        <v>de 40 a 44 años</v>
      </c>
      <c r="U15" s="11" t="s">
        <v>968</v>
      </c>
      <c r="V15" s="26">
        <f t="shared" si="4"/>
        <v>0</v>
      </c>
      <c r="W15" s="24">
        <v>1</v>
      </c>
      <c r="X15" s="24">
        <v>0</v>
      </c>
    </row>
    <row r="16" spans="1:24" x14ac:dyDescent="0.25">
      <c r="A16" s="11">
        <f t="shared" si="5"/>
        <v>15</v>
      </c>
      <c r="B16" s="11">
        <v>201505</v>
      </c>
      <c r="C16" s="11">
        <v>1234</v>
      </c>
      <c r="D16" s="11">
        <v>1</v>
      </c>
      <c r="E16" s="16" t="s">
        <v>79</v>
      </c>
      <c r="F16" s="16" t="s">
        <v>5</v>
      </c>
      <c r="G16" s="11" t="s">
        <v>1776</v>
      </c>
      <c r="H16" s="13" t="s">
        <v>1276</v>
      </c>
      <c r="I16" s="13">
        <v>59</v>
      </c>
      <c r="J16" s="14">
        <v>42134</v>
      </c>
      <c r="K16" s="11" t="s">
        <v>924</v>
      </c>
      <c r="L16" s="11">
        <v>1</v>
      </c>
      <c r="M16" s="11" t="s">
        <v>54</v>
      </c>
      <c r="N16" s="15" t="s">
        <v>934</v>
      </c>
      <c r="O16" s="13">
        <f t="shared" si="0"/>
        <v>1</v>
      </c>
      <c r="P16" s="13" t="str">
        <f t="shared" si="1"/>
        <v>Atenciones Medicas</v>
      </c>
      <c r="Q16" s="13">
        <f t="shared" si="2"/>
        <v>1</v>
      </c>
      <c r="R16" s="13" t="str">
        <f t="shared" si="3"/>
        <v>Hombre</v>
      </c>
      <c r="S16" s="11">
        <f>VLOOKUP(I16,edades!$B$3:$D$17,3)</f>
        <v>13</v>
      </c>
      <c r="T16" s="11" t="str">
        <f>VLOOKUP(DataCExterna!I16,edades!$B$3:$D$17,2)</f>
        <v>de 55 a 59 años</v>
      </c>
      <c r="U16" s="11" t="s">
        <v>54</v>
      </c>
      <c r="V16" s="26">
        <f t="shared" si="4"/>
        <v>1</v>
      </c>
      <c r="W16" s="26">
        <v>1</v>
      </c>
      <c r="X16" s="26">
        <v>1</v>
      </c>
    </row>
    <row r="17" spans="1:24" x14ac:dyDescent="0.25">
      <c r="A17" s="11">
        <f t="shared" si="5"/>
        <v>16</v>
      </c>
      <c r="B17" s="11">
        <v>201505</v>
      </c>
      <c r="C17" s="11">
        <v>1234</v>
      </c>
      <c r="D17" s="11">
        <v>1</v>
      </c>
      <c r="E17" s="16" t="s">
        <v>696</v>
      </c>
      <c r="F17" s="16" t="s">
        <v>5</v>
      </c>
      <c r="G17" s="11" t="s">
        <v>1655</v>
      </c>
      <c r="H17" s="13" t="s">
        <v>1277</v>
      </c>
      <c r="I17" s="13">
        <v>34</v>
      </c>
      <c r="J17" s="14">
        <v>42135</v>
      </c>
      <c r="K17" s="11" t="s">
        <v>923</v>
      </c>
      <c r="L17" s="11">
        <v>1</v>
      </c>
      <c r="M17" s="11" t="s">
        <v>228</v>
      </c>
      <c r="N17" s="11" t="s">
        <v>935</v>
      </c>
      <c r="O17" s="13">
        <f t="shared" si="0"/>
        <v>1</v>
      </c>
      <c r="P17" s="13" t="str">
        <f t="shared" si="1"/>
        <v>Atenciones Medicas</v>
      </c>
      <c r="Q17" s="13">
        <f t="shared" si="2"/>
        <v>2</v>
      </c>
      <c r="R17" s="13" t="str">
        <f t="shared" si="3"/>
        <v>Mujer</v>
      </c>
      <c r="S17" s="11">
        <f>VLOOKUP(I17,edades!$B$3:$D$17,3)</f>
        <v>9</v>
      </c>
      <c r="T17" s="11" t="str">
        <f>VLOOKUP(DataCExterna!I17,edades!$B$3:$D$17,2)</f>
        <v>de 35 a 39 años</v>
      </c>
      <c r="U17" s="11" t="s">
        <v>228</v>
      </c>
      <c r="V17" s="26">
        <f t="shared" si="4"/>
        <v>0</v>
      </c>
      <c r="W17" s="24">
        <v>1</v>
      </c>
      <c r="X17" s="24">
        <v>0</v>
      </c>
    </row>
    <row r="18" spans="1:24" x14ac:dyDescent="0.25">
      <c r="A18" s="11">
        <f t="shared" si="5"/>
        <v>17</v>
      </c>
      <c r="B18" s="11">
        <v>201505</v>
      </c>
      <c r="C18" s="11">
        <v>1234</v>
      </c>
      <c r="D18" s="11">
        <v>1</v>
      </c>
      <c r="E18" s="16" t="s">
        <v>58</v>
      </c>
      <c r="F18" s="16" t="s">
        <v>5</v>
      </c>
      <c r="G18" s="11" t="s">
        <v>1782</v>
      </c>
      <c r="H18" s="13" t="s">
        <v>1277</v>
      </c>
      <c r="I18" s="13">
        <v>54</v>
      </c>
      <c r="J18" s="14">
        <v>42134</v>
      </c>
      <c r="K18" s="11" t="s">
        <v>924</v>
      </c>
      <c r="L18" s="11">
        <v>1</v>
      </c>
      <c r="M18" s="11" t="s">
        <v>9</v>
      </c>
      <c r="N18" s="11" t="s">
        <v>935</v>
      </c>
      <c r="O18" s="13">
        <f t="shared" si="0"/>
        <v>1</v>
      </c>
      <c r="P18" s="13" t="str">
        <f t="shared" si="1"/>
        <v>Atenciones Medicas</v>
      </c>
      <c r="Q18" s="13">
        <f t="shared" si="2"/>
        <v>2</v>
      </c>
      <c r="R18" s="13" t="str">
        <f t="shared" si="3"/>
        <v>Mujer</v>
      </c>
      <c r="S18" s="11">
        <f>VLOOKUP(I18,edades!$B$3:$D$17,3)</f>
        <v>12</v>
      </c>
      <c r="T18" s="11" t="str">
        <f>VLOOKUP(DataCExterna!I18,edades!$B$3:$D$17,2)</f>
        <v>de 50 a 54 años</v>
      </c>
      <c r="U18" s="11" t="s">
        <v>9</v>
      </c>
      <c r="V18" s="26">
        <f t="shared" si="4"/>
        <v>0</v>
      </c>
      <c r="W18" s="24">
        <v>1</v>
      </c>
      <c r="X18" s="24">
        <v>0</v>
      </c>
    </row>
    <row r="19" spans="1:24" x14ac:dyDescent="0.25">
      <c r="A19" s="11">
        <f t="shared" si="5"/>
        <v>18</v>
      </c>
      <c r="B19" s="11">
        <v>201505</v>
      </c>
      <c r="C19" s="11">
        <v>1234</v>
      </c>
      <c r="D19" s="11">
        <v>1</v>
      </c>
      <c r="E19" s="16" t="s">
        <v>715</v>
      </c>
      <c r="F19" s="16" t="s">
        <v>5</v>
      </c>
      <c r="G19" s="11" t="s">
        <v>1756</v>
      </c>
      <c r="H19" s="13" t="s">
        <v>1277</v>
      </c>
      <c r="I19" s="13">
        <v>69</v>
      </c>
      <c r="J19" s="14">
        <v>42125</v>
      </c>
      <c r="K19" s="11" t="s">
        <v>924</v>
      </c>
      <c r="L19" s="11">
        <v>1</v>
      </c>
      <c r="M19" s="11" t="s">
        <v>987</v>
      </c>
      <c r="N19" s="11" t="s">
        <v>935</v>
      </c>
      <c r="O19" s="13">
        <f t="shared" si="0"/>
        <v>1</v>
      </c>
      <c r="P19" s="13" t="str">
        <f t="shared" si="1"/>
        <v>Atenciones Medicas</v>
      </c>
      <c r="Q19" s="13">
        <f t="shared" si="2"/>
        <v>2</v>
      </c>
      <c r="R19" s="13" t="str">
        <f t="shared" si="3"/>
        <v>Mujer</v>
      </c>
      <c r="S19" s="11">
        <f>VLOOKUP(I19,edades!$B$3:$D$17,3)</f>
        <v>15</v>
      </c>
      <c r="T19" s="11" t="str">
        <f>VLOOKUP(DataCExterna!I19,edades!$B$3:$D$17,2)</f>
        <v>de 65 años a más</v>
      </c>
      <c r="U19" s="11" t="s">
        <v>987</v>
      </c>
      <c r="V19" s="26">
        <f t="shared" si="4"/>
        <v>0</v>
      </c>
      <c r="W19" s="24">
        <v>1</v>
      </c>
      <c r="X19" s="24">
        <v>0</v>
      </c>
    </row>
    <row r="20" spans="1:24" x14ac:dyDescent="0.25">
      <c r="A20" s="11">
        <f t="shared" si="5"/>
        <v>19</v>
      </c>
      <c r="B20" s="11">
        <v>201505</v>
      </c>
      <c r="C20" s="11">
        <v>1234</v>
      </c>
      <c r="D20" s="11">
        <v>1</v>
      </c>
      <c r="E20" s="16" t="s">
        <v>44</v>
      </c>
      <c r="F20" s="16" t="s">
        <v>5</v>
      </c>
      <c r="G20" s="11" t="s">
        <v>1833</v>
      </c>
      <c r="H20" s="13" t="s">
        <v>1277</v>
      </c>
      <c r="I20" s="13">
        <v>52</v>
      </c>
      <c r="J20" s="14">
        <v>42134</v>
      </c>
      <c r="K20" s="11" t="s">
        <v>924</v>
      </c>
      <c r="L20" s="11">
        <v>1</v>
      </c>
      <c r="M20" s="11" t="s">
        <v>21</v>
      </c>
      <c r="N20" s="15" t="s">
        <v>934</v>
      </c>
      <c r="O20" s="13">
        <f t="shared" si="0"/>
        <v>1</v>
      </c>
      <c r="P20" s="13" t="str">
        <f t="shared" si="1"/>
        <v>Atenciones Medicas</v>
      </c>
      <c r="Q20" s="13">
        <f t="shared" si="2"/>
        <v>2</v>
      </c>
      <c r="R20" s="13" t="str">
        <f t="shared" si="3"/>
        <v>Mujer</v>
      </c>
      <c r="S20" s="11">
        <f>VLOOKUP(I20,edades!$B$3:$D$17,3)</f>
        <v>12</v>
      </c>
      <c r="T20" s="11" t="str">
        <f>VLOOKUP(DataCExterna!I20,edades!$B$3:$D$17,2)</f>
        <v>de 50 a 54 años</v>
      </c>
      <c r="U20" s="11" t="s">
        <v>21</v>
      </c>
      <c r="V20" s="26">
        <f t="shared" si="4"/>
        <v>1</v>
      </c>
      <c r="W20" s="26">
        <v>1</v>
      </c>
      <c r="X20" s="26">
        <v>1</v>
      </c>
    </row>
    <row r="21" spans="1:24" x14ac:dyDescent="0.25">
      <c r="A21" s="11">
        <f t="shared" si="5"/>
        <v>20</v>
      </c>
      <c r="B21" s="11">
        <v>201505</v>
      </c>
      <c r="C21" s="11">
        <v>1234</v>
      </c>
      <c r="D21" s="11">
        <v>1</v>
      </c>
      <c r="E21" s="16" t="s">
        <v>140</v>
      </c>
      <c r="F21" s="16" t="s">
        <v>5</v>
      </c>
      <c r="G21" s="11" t="s">
        <v>1477</v>
      </c>
      <c r="H21" s="13" t="s">
        <v>1277</v>
      </c>
      <c r="I21" s="13">
        <v>64</v>
      </c>
      <c r="J21" s="14">
        <v>42129</v>
      </c>
      <c r="K21" s="11" t="s">
        <v>925</v>
      </c>
      <c r="L21" s="11">
        <v>1</v>
      </c>
      <c r="M21" s="11" t="s">
        <v>1168</v>
      </c>
      <c r="N21" s="11" t="s">
        <v>936</v>
      </c>
      <c r="O21" s="13">
        <f t="shared" si="0"/>
        <v>1</v>
      </c>
      <c r="P21" s="13" t="str">
        <f t="shared" si="1"/>
        <v>Atenciones Medicas</v>
      </c>
      <c r="Q21" s="13">
        <f t="shared" si="2"/>
        <v>2</v>
      </c>
      <c r="R21" s="13" t="str">
        <f t="shared" si="3"/>
        <v>Mujer</v>
      </c>
      <c r="S21" s="11">
        <f>VLOOKUP(I21,edades!$B$3:$D$17,3)</f>
        <v>14</v>
      </c>
      <c r="T21" s="11" t="str">
        <f>VLOOKUP(DataCExterna!I21,edades!$B$3:$D$17,2)</f>
        <v>de 60 a 64 años</v>
      </c>
      <c r="U21" s="11" t="s">
        <v>1168</v>
      </c>
      <c r="V21" s="26">
        <f t="shared" si="4"/>
        <v>0</v>
      </c>
      <c r="W21" s="24">
        <v>1</v>
      </c>
      <c r="X21" s="24">
        <v>0</v>
      </c>
    </row>
    <row r="22" spans="1:24" x14ac:dyDescent="0.25">
      <c r="A22" s="11">
        <f t="shared" si="5"/>
        <v>21</v>
      </c>
      <c r="B22" s="11">
        <v>201505</v>
      </c>
      <c r="C22" s="11">
        <v>1234</v>
      </c>
      <c r="D22" s="11">
        <v>1</v>
      </c>
      <c r="E22" s="16" t="s">
        <v>532</v>
      </c>
      <c r="F22" s="16" t="s">
        <v>5</v>
      </c>
      <c r="G22" s="11" t="s">
        <v>1531</v>
      </c>
      <c r="H22" s="13" t="s">
        <v>1277</v>
      </c>
      <c r="I22" s="13">
        <v>47</v>
      </c>
      <c r="J22" s="14">
        <v>42125</v>
      </c>
      <c r="K22" s="11" t="s">
        <v>926</v>
      </c>
      <c r="L22" s="11">
        <v>2</v>
      </c>
      <c r="M22" s="11" t="s">
        <v>1091</v>
      </c>
      <c r="N22" s="11" t="s">
        <v>936</v>
      </c>
      <c r="O22" s="13">
        <f t="shared" si="0"/>
        <v>2</v>
      </c>
      <c r="P22" s="13" t="str">
        <f t="shared" si="1"/>
        <v>Atenciones No Medicas</v>
      </c>
      <c r="Q22" s="13">
        <f t="shared" si="2"/>
        <v>2</v>
      </c>
      <c r="R22" s="13" t="str">
        <f t="shared" si="3"/>
        <v>Mujer</v>
      </c>
      <c r="S22" s="11">
        <f>VLOOKUP(I22,edades!$B$3:$D$17,3)</f>
        <v>11</v>
      </c>
      <c r="T22" s="11" t="str">
        <f>VLOOKUP(DataCExterna!I22,edades!$B$3:$D$17,2)</f>
        <v>de 45 a 49 años</v>
      </c>
      <c r="U22" s="11" t="s">
        <v>1091</v>
      </c>
      <c r="V22" s="26">
        <f t="shared" si="4"/>
        <v>0</v>
      </c>
      <c r="W22" s="24">
        <v>1</v>
      </c>
      <c r="X22" s="24">
        <v>0</v>
      </c>
    </row>
    <row r="23" spans="1:24" x14ac:dyDescent="0.25">
      <c r="A23" s="11">
        <f t="shared" si="5"/>
        <v>22</v>
      </c>
      <c r="B23" s="11">
        <v>201505</v>
      </c>
      <c r="C23" s="11">
        <v>1234</v>
      </c>
      <c r="D23" s="11">
        <v>1</v>
      </c>
      <c r="E23" s="16" t="s">
        <v>80</v>
      </c>
      <c r="F23" s="16" t="s">
        <v>5</v>
      </c>
      <c r="G23" s="11" t="s">
        <v>1722</v>
      </c>
      <c r="H23" s="13" t="s">
        <v>1277</v>
      </c>
      <c r="I23" s="13">
        <v>75</v>
      </c>
      <c r="J23" s="14">
        <v>42125</v>
      </c>
      <c r="K23" s="11" t="s">
        <v>923</v>
      </c>
      <c r="L23" s="11">
        <v>1</v>
      </c>
      <c r="M23" s="11" t="s">
        <v>949</v>
      </c>
      <c r="N23" s="15" t="s">
        <v>934</v>
      </c>
      <c r="O23" s="13">
        <f t="shared" si="0"/>
        <v>1</v>
      </c>
      <c r="P23" s="13" t="str">
        <f t="shared" si="1"/>
        <v>Atenciones Medicas</v>
      </c>
      <c r="Q23" s="13">
        <f t="shared" si="2"/>
        <v>2</v>
      </c>
      <c r="R23" s="13" t="str">
        <f t="shared" si="3"/>
        <v>Mujer</v>
      </c>
      <c r="S23" s="11">
        <f>VLOOKUP(I23,edades!$B$3:$D$17,3)</f>
        <v>15</v>
      </c>
      <c r="T23" s="11" t="str">
        <f>VLOOKUP(DataCExterna!I23,edades!$B$3:$D$17,2)</f>
        <v>de 65 años a más</v>
      </c>
      <c r="U23" s="11" t="s">
        <v>949</v>
      </c>
      <c r="V23" s="26">
        <f t="shared" si="4"/>
        <v>1</v>
      </c>
      <c r="W23" s="26">
        <v>1</v>
      </c>
      <c r="X23" s="26">
        <v>1</v>
      </c>
    </row>
    <row r="24" spans="1:24" x14ac:dyDescent="0.25">
      <c r="A24" s="11">
        <f t="shared" si="5"/>
        <v>23</v>
      </c>
      <c r="B24" s="11">
        <v>201505</v>
      </c>
      <c r="C24" s="11">
        <v>1234</v>
      </c>
      <c r="D24" s="11">
        <v>1</v>
      </c>
      <c r="E24" s="16" t="s">
        <v>396</v>
      </c>
      <c r="F24" s="16" t="s">
        <v>5</v>
      </c>
      <c r="G24" s="11" t="s">
        <v>1849</v>
      </c>
      <c r="H24" s="13" t="s">
        <v>1277</v>
      </c>
      <c r="I24" s="13">
        <v>68</v>
      </c>
      <c r="J24" s="14">
        <v>42125</v>
      </c>
      <c r="K24" s="11" t="s">
        <v>924</v>
      </c>
      <c r="L24" s="11">
        <v>1</v>
      </c>
      <c r="M24" s="11" t="s">
        <v>11</v>
      </c>
      <c r="N24" s="11" t="s">
        <v>936</v>
      </c>
      <c r="O24" s="13">
        <f t="shared" si="0"/>
        <v>1</v>
      </c>
      <c r="P24" s="13" t="str">
        <f t="shared" si="1"/>
        <v>Atenciones Medicas</v>
      </c>
      <c r="Q24" s="13">
        <f t="shared" si="2"/>
        <v>2</v>
      </c>
      <c r="R24" s="13" t="str">
        <f t="shared" si="3"/>
        <v>Mujer</v>
      </c>
      <c r="S24" s="11">
        <f>VLOOKUP(I24,edades!$B$3:$D$17,3)</f>
        <v>15</v>
      </c>
      <c r="T24" s="11" t="str">
        <f>VLOOKUP(DataCExterna!I24,edades!$B$3:$D$17,2)</f>
        <v>de 65 años a más</v>
      </c>
      <c r="U24" s="11" t="s">
        <v>11</v>
      </c>
      <c r="V24" s="26">
        <f t="shared" si="4"/>
        <v>0</v>
      </c>
      <c r="W24" s="24">
        <v>1</v>
      </c>
      <c r="X24" s="24">
        <v>0</v>
      </c>
    </row>
    <row r="25" spans="1:24" x14ac:dyDescent="0.25">
      <c r="A25" s="11">
        <f t="shared" si="5"/>
        <v>24</v>
      </c>
      <c r="B25" s="11">
        <v>201505</v>
      </c>
      <c r="C25" s="11">
        <v>1234</v>
      </c>
      <c r="D25" s="11">
        <v>1</v>
      </c>
      <c r="E25" s="16" t="s">
        <v>418</v>
      </c>
      <c r="F25" s="16" t="s">
        <v>5</v>
      </c>
      <c r="G25" s="11" t="s">
        <v>1610</v>
      </c>
      <c r="H25" s="13" t="s">
        <v>1277</v>
      </c>
      <c r="I25" s="13">
        <v>48</v>
      </c>
      <c r="J25" s="14">
        <v>42134</v>
      </c>
      <c r="K25" s="11" t="s">
        <v>923</v>
      </c>
      <c r="L25" s="11">
        <v>1</v>
      </c>
      <c r="M25" s="11" t="s">
        <v>1029</v>
      </c>
      <c r="N25" s="11" t="s">
        <v>935</v>
      </c>
      <c r="O25" s="13">
        <f t="shared" si="0"/>
        <v>1</v>
      </c>
      <c r="P25" s="13" t="str">
        <f t="shared" si="1"/>
        <v>Atenciones Medicas</v>
      </c>
      <c r="Q25" s="13">
        <f t="shared" si="2"/>
        <v>2</v>
      </c>
      <c r="R25" s="13" t="str">
        <f t="shared" si="3"/>
        <v>Mujer</v>
      </c>
      <c r="S25" s="11">
        <f>VLOOKUP(I25,edades!$B$3:$D$17,3)</f>
        <v>11</v>
      </c>
      <c r="T25" s="11" t="str">
        <f>VLOOKUP(DataCExterna!I25,edades!$B$3:$D$17,2)</f>
        <v>de 45 a 49 años</v>
      </c>
      <c r="U25" s="11" t="s">
        <v>1029</v>
      </c>
      <c r="V25" s="26">
        <f t="shared" si="4"/>
        <v>0</v>
      </c>
      <c r="W25" s="24">
        <v>1</v>
      </c>
      <c r="X25" s="24">
        <v>0</v>
      </c>
    </row>
    <row r="26" spans="1:24" x14ac:dyDescent="0.25">
      <c r="A26" s="11">
        <f t="shared" si="5"/>
        <v>25</v>
      </c>
      <c r="B26" s="11">
        <v>201505</v>
      </c>
      <c r="C26" s="11">
        <v>1234</v>
      </c>
      <c r="D26" s="11">
        <v>1</v>
      </c>
      <c r="E26" s="16" t="s">
        <v>461</v>
      </c>
      <c r="F26" s="16" t="s">
        <v>5</v>
      </c>
      <c r="G26" s="11" t="s">
        <v>1515</v>
      </c>
      <c r="H26" s="13" t="s">
        <v>1277</v>
      </c>
      <c r="I26" s="13">
        <v>67</v>
      </c>
      <c r="J26" s="14">
        <v>42139</v>
      </c>
      <c r="K26" s="11" t="s">
        <v>926</v>
      </c>
      <c r="L26" s="11">
        <v>2</v>
      </c>
      <c r="M26" s="11" t="s">
        <v>1087</v>
      </c>
      <c r="N26" s="11" t="s">
        <v>936</v>
      </c>
      <c r="O26" s="13">
        <f t="shared" si="0"/>
        <v>2</v>
      </c>
      <c r="P26" s="13" t="str">
        <f t="shared" si="1"/>
        <v>Atenciones No Medicas</v>
      </c>
      <c r="Q26" s="13">
        <f t="shared" si="2"/>
        <v>2</v>
      </c>
      <c r="R26" s="13" t="str">
        <f t="shared" si="3"/>
        <v>Mujer</v>
      </c>
      <c r="S26" s="11">
        <f>VLOOKUP(I26,edades!$B$3:$D$17,3)</f>
        <v>15</v>
      </c>
      <c r="T26" s="11" t="str">
        <f>VLOOKUP(DataCExterna!I26,edades!$B$3:$D$17,2)</f>
        <v>de 65 años a más</v>
      </c>
      <c r="U26" s="11" t="s">
        <v>1087</v>
      </c>
      <c r="V26" s="26">
        <f t="shared" si="4"/>
        <v>0</v>
      </c>
      <c r="W26" s="24">
        <v>1</v>
      </c>
      <c r="X26" s="24">
        <v>0</v>
      </c>
    </row>
    <row r="27" spans="1:24" x14ac:dyDescent="0.25">
      <c r="A27" s="11">
        <f t="shared" si="5"/>
        <v>26</v>
      </c>
      <c r="B27" s="11">
        <v>201505</v>
      </c>
      <c r="C27" s="11">
        <v>1234</v>
      </c>
      <c r="D27" s="11">
        <v>1</v>
      </c>
      <c r="E27" s="16" t="s">
        <v>832</v>
      </c>
      <c r="F27" s="16" t="s">
        <v>5</v>
      </c>
      <c r="G27" s="11" t="s">
        <v>1925</v>
      </c>
      <c r="H27" s="13" t="s">
        <v>1277</v>
      </c>
      <c r="I27" s="13">
        <v>38</v>
      </c>
      <c r="J27" s="14">
        <v>42137</v>
      </c>
      <c r="K27" s="11" t="s">
        <v>927</v>
      </c>
      <c r="L27" s="11">
        <v>2</v>
      </c>
      <c r="M27" s="11" t="s">
        <v>1168</v>
      </c>
      <c r="N27" s="11" t="s">
        <v>935</v>
      </c>
      <c r="O27" s="13">
        <f t="shared" si="0"/>
        <v>2</v>
      </c>
      <c r="P27" s="13" t="str">
        <f t="shared" si="1"/>
        <v>Atenciones No Medicas</v>
      </c>
      <c r="Q27" s="13">
        <f t="shared" si="2"/>
        <v>2</v>
      </c>
      <c r="R27" s="13" t="str">
        <f t="shared" si="3"/>
        <v>Mujer</v>
      </c>
      <c r="S27" s="11">
        <f>VLOOKUP(I27,edades!$B$3:$D$17,3)</f>
        <v>9</v>
      </c>
      <c r="T27" s="11" t="str">
        <f>VLOOKUP(DataCExterna!I27,edades!$B$3:$D$17,2)</f>
        <v>de 35 a 39 años</v>
      </c>
      <c r="U27" s="11" t="s">
        <v>1168</v>
      </c>
      <c r="V27" s="26">
        <f t="shared" si="4"/>
        <v>0</v>
      </c>
      <c r="W27" s="24">
        <v>1</v>
      </c>
      <c r="X27" s="24">
        <v>0</v>
      </c>
    </row>
    <row r="28" spans="1:24" x14ac:dyDescent="0.25">
      <c r="A28" s="11">
        <f t="shared" si="5"/>
        <v>27</v>
      </c>
      <c r="B28" s="11">
        <v>201505</v>
      </c>
      <c r="C28" s="11">
        <v>1234</v>
      </c>
      <c r="D28" s="11">
        <v>1</v>
      </c>
      <c r="E28" s="16" t="s">
        <v>37</v>
      </c>
      <c r="F28" s="16" t="s">
        <v>5</v>
      </c>
      <c r="G28" s="11" t="s">
        <v>1822</v>
      </c>
      <c r="H28" s="13" t="s">
        <v>1276</v>
      </c>
      <c r="I28" s="13">
        <v>49</v>
      </c>
      <c r="J28" s="14">
        <v>42125</v>
      </c>
      <c r="K28" s="11" t="s">
        <v>924</v>
      </c>
      <c r="L28" s="11">
        <v>1</v>
      </c>
      <c r="M28" s="11" t="s">
        <v>982</v>
      </c>
      <c r="N28" s="15" t="s">
        <v>934</v>
      </c>
      <c r="O28" s="13">
        <f t="shared" si="0"/>
        <v>1</v>
      </c>
      <c r="P28" s="13" t="str">
        <f t="shared" si="1"/>
        <v>Atenciones Medicas</v>
      </c>
      <c r="Q28" s="13">
        <f t="shared" si="2"/>
        <v>1</v>
      </c>
      <c r="R28" s="13" t="str">
        <f t="shared" si="3"/>
        <v>Hombre</v>
      </c>
      <c r="S28" s="11">
        <f>VLOOKUP(I28,edades!$B$3:$D$17,3)</f>
        <v>11</v>
      </c>
      <c r="T28" s="11" t="str">
        <f>VLOOKUP(DataCExterna!I28,edades!$B$3:$D$17,2)</f>
        <v>de 45 a 49 años</v>
      </c>
      <c r="U28" s="11" t="s">
        <v>982</v>
      </c>
      <c r="V28" s="26">
        <f t="shared" si="4"/>
        <v>1</v>
      </c>
      <c r="W28" s="26">
        <v>1</v>
      </c>
      <c r="X28" s="26">
        <v>1</v>
      </c>
    </row>
    <row r="29" spans="1:24" x14ac:dyDescent="0.25">
      <c r="A29" s="11">
        <f t="shared" si="5"/>
        <v>28</v>
      </c>
      <c r="B29" s="11">
        <v>201505</v>
      </c>
      <c r="C29" s="11">
        <v>1234</v>
      </c>
      <c r="D29" s="11">
        <v>1</v>
      </c>
      <c r="E29" s="16" t="s">
        <v>120</v>
      </c>
      <c r="F29" s="16" t="s">
        <v>5</v>
      </c>
      <c r="G29" s="11" t="s">
        <v>1594</v>
      </c>
      <c r="H29" s="13" t="s">
        <v>1277</v>
      </c>
      <c r="I29" s="13">
        <v>59</v>
      </c>
      <c r="J29" s="14">
        <v>42135</v>
      </c>
      <c r="K29" s="11" t="s">
        <v>923</v>
      </c>
      <c r="L29" s="11">
        <v>1</v>
      </c>
      <c r="M29" s="11" t="s">
        <v>1070</v>
      </c>
      <c r="N29" s="11" t="s">
        <v>935</v>
      </c>
      <c r="O29" s="13">
        <f t="shared" si="0"/>
        <v>1</v>
      </c>
      <c r="P29" s="13" t="str">
        <f t="shared" si="1"/>
        <v>Atenciones Medicas</v>
      </c>
      <c r="Q29" s="13">
        <f t="shared" si="2"/>
        <v>2</v>
      </c>
      <c r="R29" s="13" t="str">
        <f t="shared" si="3"/>
        <v>Mujer</v>
      </c>
      <c r="S29" s="11">
        <f>VLOOKUP(I29,edades!$B$3:$D$17,3)</f>
        <v>13</v>
      </c>
      <c r="T29" s="11" t="str">
        <f>VLOOKUP(DataCExterna!I29,edades!$B$3:$D$17,2)</f>
        <v>de 55 a 59 años</v>
      </c>
      <c r="U29" s="11" t="s">
        <v>1070</v>
      </c>
      <c r="V29" s="26">
        <f t="shared" si="4"/>
        <v>0</v>
      </c>
      <c r="W29" s="24">
        <v>1</v>
      </c>
      <c r="X29" s="24">
        <v>0</v>
      </c>
    </row>
    <row r="30" spans="1:24" x14ac:dyDescent="0.25">
      <c r="A30" s="11">
        <f t="shared" si="5"/>
        <v>29</v>
      </c>
      <c r="B30" s="11">
        <v>201505</v>
      </c>
      <c r="C30" s="11">
        <v>1234</v>
      </c>
      <c r="D30" s="11">
        <v>1</v>
      </c>
      <c r="E30" s="16" t="s">
        <v>160</v>
      </c>
      <c r="F30" s="16" t="s">
        <v>5</v>
      </c>
      <c r="G30" s="11" t="s">
        <v>1847</v>
      </c>
      <c r="H30" s="13" t="s">
        <v>1277</v>
      </c>
      <c r="I30" s="13">
        <v>62</v>
      </c>
      <c r="J30" s="14">
        <v>42125</v>
      </c>
      <c r="K30" s="11" t="s">
        <v>924</v>
      </c>
      <c r="L30" s="11">
        <v>1</v>
      </c>
      <c r="M30" s="11" t="s">
        <v>9</v>
      </c>
      <c r="N30" s="15" t="s">
        <v>934</v>
      </c>
      <c r="O30" s="13">
        <f t="shared" si="0"/>
        <v>1</v>
      </c>
      <c r="P30" s="13" t="str">
        <f t="shared" si="1"/>
        <v>Atenciones Medicas</v>
      </c>
      <c r="Q30" s="13">
        <f t="shared" si="2"/>
        <v>2</v>
      </c>
      <c r="R30" s="13" t="str">
        <f t="shared" si="3"/>
        <v>Mujer</v>
      </c>
      <c r="S30" s="11">
        <f>VLOOKUP(I30,edades!$B$3:$D$17,3)</f>
        <v>14</v>
      </c>
      <c r="T30" s="11" t="str">
        <f>VLOOKUP(DataCExterna!I30,edades!$B$3:$D$17,2)</f>
        <v>de 60 a 64 años</v>
      </c>
      <c r="U30" s="11" t="s">
        <v>9</v>
      </c>
      <c r="V30" s="26">
        <f t="shared" si="4"/>
        <v>1</v>
      </c>
      <c r="W30" s="26">
        <v>1</v>
      </c>
      <c r="X30" s="26">
        <v>1</v>
      </c>
    </row>
    <row r="31" spans="1:24" x14ac:dyDescent="0.25">
      <c r="A31" s="11">
        <f t="shared" si="5"/>
        <v>30</v>
      </c>
      <c r="B31" s="11">
        <v>201505</v>
      </c>
      <c r="C31" s="11">
        <v>1234</v>
      </c>
      <c r="D31" s="11">
        <v>1</v>
      </c>
      <c r="E31" s="16" t="s">
        <v>268</v>
      </c>
      <c r="F31" s="16" t="s">
        <v>5</v>
      </c>
      <c r="G31" s="11" t="s">
        <v>1957</v>
      </c>
      <c r="H31" s="13" t="s">
        <v>1277</v>
      </c>
      <c r="I31" s="13">
        <v>51</v>
      </c>
      <c r="J31" s="14">
        <v>42137</v>
      </c>
      <c r="K31" s="11" t="s">
        <v>927</v>
      </c>
      <c r="L31" s="11">
        <v>2</v>
      </c>
      <c r="M31" s="11" t="s">
        <v>1174</v>
      </c>
      <c r="N31" s="11" t="s">
        <v>935</v>
      </c>
      <c r="O31" s="13">
        <f t="shared" si="0"/>
        <v>2</v>
      </c>
      <c r="P31" s="13" t="str">
        <f t="shared" si="1"/>
        <v>Atenciones No Medicas</v>
      </c>
      <c r="Q31" s="13">
        <f t="shared" si="2"/>
        <v>2</v>
      </c>
      <c r="R31" s="13" t="str">
        <f t="shared" si="3"/>
        <v>Mujer</v>
      </c>
      <c r="S31" s="11">
        <f>VLOOKUP(I31,edades!$B$3:$D$17,3)</f>
        <v>12</v>
      </c>
      <c r="T31" s="11" t="str">
        <f>VLOOKUP(DataCExterna!I31,edades!$B$3:$D$17,2)</f>
        <v>de 50 a 54 años</v>
      </c>
      <c r="U31" s="11" t="s">
        <v>1174</v>
      </c>
      <c r="V31" s="26">
        <f t="shared" si="4"/>
        <v>0</v>
      </c>
      <c r="W31" s="24">
        <v>1</v>
      </c>
      <c r="X31" s="24">
        <v>0</v>
      </c>
    </row>
    <row r="32" spans="1:24" x14ac:dyDescent="0.25">
      <c r="A32" s="11">
        <f t="shared" si="5"/>
        <v>31</v>
      </c>
      <c r="B32" s="11">
        <v>201505</v>
      </c>
      <c r="C32" s="11">
        <v>1234</v>
      </c>
      <c r="D32" s="11">
        <v>1</v>
      </c>
      <c r="E32" s="16" t="s">
        <v>826</v>
      </c>
      <c r="F32" s="16" t="s">
        <v>5</v>
      </c>
      <c r="G32" s="11" t="s">
        <v>1380</v>
      </c>
      <c r="H32" s="13" t="s">
        <v>1277</v>
      </c>
      <c r="I32" s="13">
        <v>63</v>
      </c>
      <c r="J32" s="14">
        <v>42131</v>
      </c>
      <c r="K32" s="11" t="s">
        <v>931</v>
      </c>
      <c r="L32" s="11">
        <v>1</v>
      </c>
      <c r="M32" s="11" t="s">
        <v>1117</v>
      </c>
      <c r="N32" s="11" t="s">
        <v>936</v>
      </c>
      <c r="O32" s="13">
        <f t="shared" si="0"/>
        <v>1</v>
      </c>
      <c r="P32" s="13" t="str">
        <f t="shared" si="1"/>
        <v>Atenciones Medicas</v>
      </c>
      <c r="Q32" s="13">
        <f t="shared" si="2"/>
        <v>2</v>
      </c>
      <c r="R32" s="13" t="str">
        <f t="shared" si="3"/>
        <v>Mujer</v>
      </c>
      <c r="S32" s="11">
        <f>VLOOKUP(I32,edades!$B$3:$D$17,3)</f>
        <v>14</v>
      </c>
      <c r="T32" s="11" t="str">
        <f>VLOOKUP(DataCExterna!I32,edades!$B$3:$D$17,2)</f>
        <v>de 60 a 64 años</v>
      </c>
      <c r="U32" s="11" t="s">
        <v>1117</v>
      </c>
      <c r="V32" s="26">
        <f t="shared" si="4"/>
        <v>0</v>
      </c>
      <c r="W32" s="24">
        <v>1</v>
      </c>
      <c r="X32" s="24">
        <v>0</v>
      </c>
    </row>
    <row r="33" spans="1:24" x14ac:dyDescent="0.25">
      <c r="A33" s="11">
        <f t="shared" si="5"/>
        <v>32</v>
      </c>
      <c r="B33" s="11">
        <v>201505</v>
      </c>
      <c r="C33" s="11">
        <v>1234</v>
      </c>
      <c r="D33" s="11">
        <v>1</v>
      </c>
      <c r="E33" s="16" t="s">
        <v>189</v>
      </c>
      <c r="F33" s="16" t="s">
        <v>5</v>
      </c>
      <c r="G33" s="11" t="s">
        <v>1416</v>
      </c>
      <c r="H33" s="13" t="s">
        <v>1277</v>
      </c>
      <c r="I33" s="13">
        <v>87</v>
      </c>
      <c r="J33" s="14">
        <v>42141</v>
      </c>
      <c r="K33" s="11" t="s">
        <v>925</v>
      </c>
      <c r="L33" s="11">
        <v>1</v>
      </c>
      <c r="M33" s="11" t="s">
        <v>1083</v>
      </c>
      <c r="N33" s="11" t="s">
        <v>935</v>
      </c>
      <c r="O33" s="13">
        <f t="shared" si="0"/>
        <v>1</v>
      </c>
      <c r="P33" s="13" t="str">
        <f t="shared" si="1"/>
        <v>Atenciones Medicas</v>
      </c>
      <c r="Q33" s="13">
        <f t="shared" si="2"/>
        <v>2</v>
      </c>
      <c r="R33" s="13" t="str">
        <f t="shared" si="3"/>
        <v>Mujer</v>
      </c>
      <c r="S33" s="11">
        <f>VLOOKUP(I33,edades!$B$3:$D$17,3)</f>
        <v>15</v>
      </c>
      <c r="T33" s="11" t="str">
        <f>VLOOKUP(DataCExterna!I33,edades!$B$3:$D$17,2)</f>
        <v>de 65 años a más</v>
      </c>
      <c r="U33" s="11" t="s">
        <v>1083</v>
      </c>
      <c r="V33" s="26">
        <f t="shared" si="4"/>
        <v>0</v>
      </c>
      <c r="W33" s="24">
        <v>1</v>
      </c>
      <c r="X33" s="24">
        <v>0</v>
      </c>
    </row>
    <row r="34" spans="1:24" x14ac:dyDescent="0.25">
      <c r="A34" s="11">
        <f t="shared" si="5"/>
        <v>33</v>
      </c>
      <c r="B34" s="11">
        <v>201505</v>
      </c>
      <c r="C34" s="11">
        <v>1234</v>
      </c>
      <c r="D34" s="11">
        <v>1</v>
      </c>
      <c r="E34" s="16" t="s">
        <v>208</v>
      </c>
      <c r="F34" s="16" t="s">
        <v>5</v>
      </c>
      <c r="G34" s="11" t="s">
        <v>1373</v>
      </c>
      <c r="H34" s="13" t="s">
        <v>1277</v>
      </c>
      <c r="I34" s="13">
        <v>50</v>
      </c>
      <c r="J34" s="14">
        <v>42133</v>
      </c>
      <c r="K34" s="11" t="s">
        <v>931</v>
      </c>
      <c r="L34" s="11">
        <v>1</v>
      </c>
      <c r="M34" s="11" t="s">
        <v>1004</v>
      </c>
      <c r="N34" s="11" t="s">
        <v>935</v>
      </c>
      <c r="O34" s="13">
        <f t="shared" si="0"/>
        <v>1</v>
      </c>
      <c r="P34" s="13" t="str">
        <f t="shared" si="1"/>
        <v>Atenciones Medicas</v>
      </c>
      <c r="Q34" s="13">
        <f t="shared" si="2"/>
        <v>2</v>
      </c>
      <c r="R34" s="13" t="str">
        <f t="shared" si="3"/>
        <v>Mujer</v>
      </c>
      <c r="S34" s="11">
        <f>VLOOKUP(I34,edades!$B$3:$D$17,3)</f>
        <v>12</v>
      </c>
      <c r="T34" s="11" t="str">
        <f>VLOOKUP(DataCExterna!I34,edades!$B$3:$D$17,2)</f>
        <v>de 50 a 54 años</v>
      </c>
      <c r="U34" s="11" t="s">
        <v>1004</v>
      </c>
      <c r="V34" s="26">
        <f t="shared" si="4"/>
        <v>0</v>
      </c>
      <c r="W34" s="24">
        <v>1</v>
      </c>
      <c r="X34" s="24">
        <v>0</v>
      </c>
    </row>
    <row r="35" spans="1:24" x14ac:dyDescent="0.25">
      <c r="A35" s="11">
        <f t="shared" si="5"/>
        <v>34</v>
      </c>
      <c r="B35" s="11">
        <v>201505</v>
      </c>
      <c r="C35" s="11">
        <v>1234</v>
      </c>
      <c r="D35" s="11">
        <v>1</v>
      </c>
      <c r="E35" s="16" t="s">
        <v>171</v>
      </c>
      <c r="F35" s="16" t="s">
        <v>5</v>
      </c>
      <c r="G35" s="11" t="s">
        <v>1904</v>
      </c>
      <c r="H35" s="13" t="s">
        <v>1277</v>
      </c>
      <c r="I35" s="13">
        <v>63</v>
      </c>
      <c r="J35" s="14">
        <v>42137</v>
      </c>
      <c r="K35" s="11" t="s">
        <v>927</v>
      </c>
      <c r="L35" s="11">
        <v>2</v>
      </c>
      <c r="M35" s="11" t="s">
        <v>1148</v>
      </c>
      <c r="N35" s="15" t="s">
        <v>934</v>
      </c>
      <c r="O35" s="13">
        <f t="shared" si="0"/>
        <v>2</v>
      </c>
      <c r="P35" s="13" t="str">
        <f t="shared" si="1"/>
        <v>Atenciones No Medicas</v>
      </c>
      <c r="Q35" s="13">
        <f t="shared" si="2"/>
        <v>2</v>
      </c>
      <c r="R35" s="13" t="str">
        <f t="shared" si="3"/>
        <v>Mujer</v>
      </c>
      <c r="S35" s="11">
        <f>VLOOKUP(I35,edades!$B$3:$D$17,3)</f>
        <v>14</v>
      </c>
      <c r="T35" s="11" t="str">
        <f>VLOOKUP(DataCExterna!I35,edades!$B$3:$D$17,2)</f>
        <v>de 60 a 64 años</v>
      </c>
      <c r="U35" s="11" t="s">
        <v>1148</v>
      </c>
      <c r="V35" s="26">
        <f t="shared" si="4"/>
        <v>1</v>
      </c>
      <c r="W35" s="24">
        <v>1</v>
      </c>
      <c r="X35" s="24">
        <v>0</v>
      </c>
    </row>
    <row r="36" spans="1:24" x14ac:dyDescent="0.25">
      <c r="A36" s="11">
        <f t="shared" si="5"/>
        <v>35</v>
      </c>
      <c r="B36" s="11">
        <v>201505</v>
      </c>
      <c r="C36" s="11">
        <v>1234</v>
      </c>
      <c r="D36" s="11">
        <v>1</v>
      </c>
      <c r="E36" s="16" t="s">
        <v>67</v>
      </c>
      <c r="F36" s="16" t="s">
        <v>5</v>
      </c>
      <c r="G36" s="11" t="s">
        <v>1821</v>
      </c>
      <c r="H36" s="13" t="s">
        <v>1276</v>
      </c>
      <c r="I36" s="13">
        <v>68</v>
      </c>
      <c r="J36" s="14">
        <v>42129</v>
      </c>
      <c r="K36" s="11" t="s">
        <v>924</v>
      </c>
      <c r="L36" s="11">
        <v>1</v>
      </c>
      <c r="M36" s="11" t="s">
        <v>30</v>
      </c>
      <c r="N36" s="11" t="s">
        <v>935</v>
      </c>
      <c r="O36" s="13">
        <f t="shared" si="0"/>
        <v>1</v>
      </c>
      <c r="P36" s="13" t="str">
        <f t="shared" si="1"/>
        <v>Atenciones Medicas</v>
      </c>
      <c r="Q36" s="13">
        <f t="shared" si="2"/>
        <v>1</v>
      </c>
      <c r="R36" s="13" t="str">
        <f t="shared" si="3"/>
        <v>Hombre</v>
      </c>
      <c r="S36" s="11">
        <f>VLOOKUP(I36,edades!$B$3:$D$17,3)</f>
        <v>15</v>
      </c>
      <c r="T36" s="11" t="str">
        <f>VLOOKUP(DataCExterna!I36,edades!$B$3:$D$17,2)</f>
        <v>de 65 años a más</v>
      </c>
      <c r="U36" s="11" t="s">
        <v>30</v>
      </c>
      <c r="V36" s="26">
        <f t="shared" si="4"/>
        <v>0</v>
      </c>
      <c r="W36" s="24">
        <v>1</v>
      </c>
      <c r="X36" s="24">
        <v>0</v>
      </c>
    </row>
    <row r="37" spans="1:24" x14ac:dyDescent="0.25">
      <c r="A37" s="11">
        <f t="shared" si="5"/>
        <v>36</v>
      </c>
      <c r="B37" s="11">
        <v>201505</v>
      </c>
      <c r="C37" s="11">
        <v>1234</v>
      </c>
      <c r="D37" s="11">
        <v>1</v>
      </c>
      <c r="E37" s="16" t="s">
        <v>745</v>
      </c>
      <c r="F37" s="16" t="s">
        <v>5</v>
      </c>
      <c r="G37" s="11" t="s">
        <v>1472</v>
      </c>
      <c r="H37" s="13" t="s">
        <v>1276</v>
      </c>
      <c r="I37" s="13">
        <v>72</v>
      </c>
      <c r="J37" s="14">
        <v>42129</v>
      </c>
      <c r="K37" s="11" t="s">
        <v>925</v>
      </c>
      <c r="L37" s="11">
        <v>1</v>
      </c>
      <c r="M37" s="11" t="s">
        <v>1165</v>
      </c>
      <c r="N37" s="15" t="s">
        <v>934</v>
      </c>
      <c r="O37" s="13">
        <f t="shared" si="0"/>
        <v>1</v>
      </c>
      <c r="P37" s="13" t="str">
        <f t="shared" si="1"/>
        <v>Atenciones Medicas</v>
      </c>
      <c r="Q37" s="13">
        <f t="shared" si="2"/>
        <v>1</v>
      </c>
      <c r="R37" s="13" t="str">
        <f t="shared" si="3"/>
        <v>Hombre</v>
      </c>
      <c r="S37" s="11">
        <f>VLOOKUP(I37,edades!$B$3:$D$17,3)</f>
        <v>15</v>
      </c>
      <c r="T37" s="11" t="str">
        <f>VLOOKUP(DataCExterna!I37,edades!$B$3:$D$17,2)</f>
        <v>de 65 años a más</v>
      </c>
      <c r="U37" s="11" t="s">
        <v>1165</v>
      </c>
      <c r="V37" s="26">
        <f t="shared" si="4"/>
        <v>1</v>
      </c>
      <c r="W37" s="26">
        <v>1</v>
      </c>
      <c r="X37" s="26">
        <v>1</v>
      </c>
    </row>
    <row r="38" spans="1:24" x14ac:dyDescent="0.25">
      <c r="A38" s="11">
        <f t="shared" si="5"/>
        <v>37</v>
      </c>
      <c r="B38" s="11">
        <v>201505</v>
      </c>
      <c r="C38" s="11">
        <v>1234</v>
      </c>
      <c r="D38" s="11">
        <v>1</v>
      </c>
      <c r="E38" s="16" t="s">
        <v>51</v>
      </c>
      <c r="F38" s="16" t="s">
        <v>5</v>
      </c>
      <c r="G38" s="11" t="s">
        <v>1806</v>
      </c>
      <c r="H38" s="13" t="s">
        <v>1277</v>
      </c>
      <c r="I38" s="13">
        <v>68</v>
      </c>
      <c r="J38" s="14">
        <v>42125</v>
      </c>
      <c r="K38" s="11" t="s">
        <v>924</v>
      </c>
      <c r="L38" s="11">
        <v>1</v>
      </c>
      <c r="M38" s="11" t="s">
        <v>304</v>
      </c>
      <c r="N38" s="11" t="s">
        <v>935</v>
      </c>
      <c r="O38" s="13">
        <f t="shared" si="0"/>
        <v>1</v>
      </c>
      <c r="P38" s="13" t="str">
        <f t="shared" si="1"/>
        <v>Atenciones Medicas</v>
      </c>
      <c r="Q38" s="13">
        <f t="shared" si="2"/>
        <v>2</v>
      </c>
      <c r="R38" s="13" t="str">
        <f t="shared" si="3"/>
        <v>Mujer</v>
      </c>
      <c r="S38" s="11">
        <f>VLOOKUP(I38,edades!$B$3:$D$17,3)</f>
        <v>15</v>
      </c>
      <c r="T38" s="11" t="str">
        <f>VLOOKUP(DataCExterna!I38,edades!$B$3:$D$17,2)</f>
        <v>de 65 años a más</v>
      </c>
      <c r="U38" s="11" t="s">
        <v>304</v>
      </c>
      <c r="V38" s="26">
        <f t="shared" si="4"/>
        <v>0</v>
      </c>
      <c r="W38" s="24">
        <v>1</v>
      </c>
      <c r="X38" s="24">
        <v>0</v>
      </c>
    </row>
    <row r="39" spans="1:24" x14ac:dyDescent="0.25">
      <c r="A39" s="11">
        <f t="shared" si="5"/>
        <v>38</v>
      </c>
      <c r="B39" s="11">
        <v>201505</v>
      </c>
      <c r="C39" s="11">
        <v>1234</v>
      </c>
      <c r="D39" s="11">
        <v>1</v>
      </c>
      <c r="E39" s="16" t="s">
        <v>523</v>
      </c>
      <c r="F39" s="16" t="s">
        <v>5</v>
      </c>
      <c r="G39" s="11" t="s">
        <v>1362</v>
      </c>
      <c r="H39" s="13" t="s">
        <v>1277</v>
      </c>
      <c r="I39" s="13">
        <v>51</v>
      </c>
      <c r="J39" s="14">
        <v>42133</v>
      </c>
      <c r="K39" s="11" t="s">
        <v>931</v>
      </c>
      <c r="L39" s="11">
        <v>1</v>
      </c>
      <c r="M39" s="11" t="s">
        <v>1019</v>
      </c>
      <c r="N39" s="11" t="s">
        <v>935</v>
      </c>
      <c r="O39" s="13">
        <f t="shared" si="0"/>
        <v>1</v>
      </c>
      <c r="P39" s="13" t="str">
        <f t="shared" si="1"/>
        <v>Atenciones Medicas</v>
      </c>
      <c r="Q39" s="13">
        <f t="shared" si="2"/>
        <v>2</v>
      </c>
      <c r="R39" s="13" t="str">
        <f t="shared" si="3"/>
        <v>Mujer</v>
      </c>
      <c r="S39" s="11">
        <f>VLOOKUP(I39,edades!$B$3:$D$17,3)</f>
        <v>12</v>
      </c>
      <c r="T39" s="11" t="str">
        <f>VLOOKUP(DataCExterna!I39,edades!$B$3:$D$17,2)</f>
        <v>de 50 a 54 años</v>
      </c>
      <c r="U39" s="11" t="s">
        <v>1019</v>
      </c>
      <c r="V39" s="26">
        <f t="shared" si="4"/>
        <v>0</v>
      </c>
      <c r="W39" s="24">
        <v>1</v>
      </c>
      <c r="X39" s="24">
        <v>0</v>
      </c>
    </row>
    <row r="40" spans="1:24" x14ac:dyDescent="0.25">
      <c r="A40" s="11">
        <f t="shared" si="5"/>
        <v>39</v>
      </c>
      <c r="B40" s="11">
        <v>201505</v>
      </c>
      <c r="C40" s="11">
        <v>1234</v>
      </c>
      <c r="D40" s="11">
        <v>1</v>
      </c>
      <c r="E40" s="16" t="s">
        <v>427</v>
      </c>
      <c r="F40" s="16" t="s">
        <v>5</v>
      </c>
      <c r="G40" s="11" t="s">
        <v>1840</v>
      </c>
      <c r="H40" s="13" t="s">
        <v>1276</v>
      </c>
      <c r="I40" s="13">
        <v>69</v>
      </c>
      <c r="J40" s="14">
        <v>42125</v>
      </c>
      <c r="K40" s="11" t="s">
        <v>924</v>
      </c>
      <c r="L40" s="11">
        <v>1</v>
      </c>
      <c r="M40" s="11" t="s">
        <v>11</v>
      </c>
      <c r="N40" s="11" t="s">
        <v>936</v>
      </c>
      <c r="O40" s="13">
        <f t="shared" si="0"/>
        <v>1</v>
      </c>
      <c r="P40" s="13" t="str">
        <f t="shared" si="1"/>
        <v>Atenciones Medicas</v>
      </c>
      <c r="Q40" s="13">
        <f t="shared" si="2"/>
        <v>1</v>
      </c>
      <c r="R40" s="13" t="str">
        <f t="shared" si="3"/>
        <v>Hombre</v>
      </c>
      <c r="S40" s="11">
        <f>VLOOKUP(I40,edades!$B$3:$D$17,3)</f>
        <v>15</v>
      </c>
      <c r="T40" s="11" t="str">
        <f>VLOOKUP(DataCExterna!I40,edades!$B$3:$D$17,2)</f>
        <v>de 65 años a más</v>
      </c>
      <c r="U40" s="11" t="s">
        <v>11</v>
      </c>
      <c r="V40" s="26">
        <f t="shared" si="4"/>
        <v>0</v>
      </c>
      <c r="W40" s="24">
        <v>1</v>
      </c>
      <c r="X40" s="24">
        <v>0</v>
      </c>
    </row>
    <row r="41" spans="1:24" x14ac:dyDescent="0.25">
      <c r="A41" s="11">
        <f t="shared" si="5"/>
        <v>40</v>
      </c>
      <c r="B41" s="11">
        <v>201505</v>
      </c>
      <c r="C41" s="11">
        <v>1234</v>
      </c>
      <c r="D41" s="11">
        <v>1</v>
      </c>
      <c r="E41" s="16" t="s">
        <v>119</v>
      </c>
      <c r="F41" s="16" t="s">
        <v>5</v>
      </c>
      <c r="G41" s="11" t="s">
        <v>1692</v>
      </c>
      <c r="H41" s="13" t="s">
        <v>1277</v>
      </c>
      <c r="I41" s="13">
        <v>83</v>
      </c>
      <c r="J41" s="14">
        <v>42133</v>
      </c>
      <c r="K41" s="11" t="s">
        <v>923</v>
      </c>
      <c r="L41" s="11">
        <v>1</v>
      </c>
      <c r="M41" s="11" t="s">
        <v>1043</v>
      </c>
      <c r="N41" s="15" t="s">
        <v>934</v>
      </c>
      <c r="O41" s="13">
        <f t="shared" si="0"/>
        <v>1</v>
      </c>
      <c r="P41" s="13" t="str">
        <f t="shared" si="1"/>
        <v>Atenciones Medicas</v>
      </c>
      <c r="Q41" s="13">
        <f t="shared" si="2"/>
        <v>2</v>
      </c>
      <c r="R41" s="13" t="str">
        <f t="shared" si="3"/>
        <v>Mujer</v>
      </c>
      <c r="S41" s="11">
        <f>VLOOKUP(I41,edades!$B$3:$D$17,3)</f>
        <v>15</v>
      </c>
      <c r="T41" s="11" t="str">
        <f>VLOOKUP(DataCExterna!I41,edades!$B$3:$D$17,2)</f>
        <v>de 65 años a más</v>
      </c>
      <c r="U41" s="11" t="s">
        <v>1043</v>
      </c>
      <c r="V41" s="26">
        <f t="shared" si="4"/>
        <v>1</v>
      </c>
      <c r="W41" s="24">
        <v>1</v>
      </c>
      <c r="X41" s="24">
        <v>0</v>
      </c>
    </row>
    <row r="42" spans="1:24" x14ac:dyDescent="0.25">
      <c r="A42" s="11">
        <f t="shared" si="5"/>
        <v>41</v>
      </c>
      <c r="B42" s="11">
        <v>201505</v>
      </c>
      <c r="C42" s="11">
        <v>1234</v>
      </c>
      <c r="D42" s="11">
        <v>1</v>
      </c>
      <c r="E42" s="16" t="s">
        <v>298</v>
      </c>
      <c r="F42" s="16" t="s">
        <v>5</v>
      </c>
      <c r="G42" s="11" t="s">
        <v>1716</v>
      </c>
      <c r="H42" s="13" t="s">
        <v>1277</v>
      </c>
      <c r="I42" s="13">
        <v>57</v>
      </c>
      <c r="J42" s="14">
        <v>42134</v>
      </c>
      <c r="K42" s="11" t="s">
        <v>923</v>
      </c>
      <c r="L42" s="11">
        <v>1</v>
      </c>
      <c r="M42" s="11" t="s">
        <v>1048</v>
      </c>
      <c r="N42" s="11" t="s">
        <v>935</v>
      </c>
      <c r="O42" s="13">
        <f t="shared" si="0"/>
        <v>1</v>
      </c>
      <c r="P42" s="13" t="str">
        <f t="shared" si="1"/>
        <v>Atenciones Medicas</v>
      </c>
      <c r="Q42" s="13">
        <f t="shared" si="2"/>
        <v>2</v>
      </c>
      <c r="R42" s="13" t="str">
        <f t="shared" si="3"/>
        <v>Mujer</v>
      </c>
      <c r="S42" s="11">
        <f>VLOOKUP(I42,edades!$B$3:$D$17,3)</f>
        <v>13</v>
      </c>
      <c r="T42" s="11" t="str">
        <f>VLOOKUP(DataCExterna!I42,edades!$B$3:$D$17,2)</f>
        <v>de 55 a 59 años</v>
      </c>
      <c r="U42" s="11" t="s">
        <v>1048</v>
      </c>
      <c r="V42" s="26">
        <f t="shared" si="4"/>
        <v>0</v>
      </c>
      <c r="W42" s="24">
        <v>1</v>
      </c>
      <c r="X42" s="24">
        <v>0</v>
      </c>
    </row>
    <row r="43" spans="1:24" x14ac:dyDescent="0.25">
      <c r="A43" s="11">
        <f t="shared" si="5"/>
        <v>42</v>
      </c>
      <c r="B43" s="11">
        <v>201505</v>
      </c>
      <c r="C43" s="11">
        <v>1234</v>
      </c>
      <c r="D43" s="11">
        <v>1</v>
      </c>
      <c r="E43" s="16" t="s">
        <v>572</v>
      </c>
      <c r="F43" s="16" t="s">
        <v>5</v>
      </c>
      <c r="G43" s="11" t="s">
        <v>1470</v>
      </c>
      <c r="H43" s="13" t="s">
        <v>1277</v>
      </c>
      <c r="I43" s="13">
        <v>62</v>
      </c>
      <c r="J43" s="14">
        <v>42129</v>
      </c>
      <c r="K43" s="11" t="s">
        <v>925</v>
      </c>
      <c r="L43" s="11">
        <v>1</v>
      </c>
      <c r="M43" s="11" t="s">
        <v>163</v>
      </c>
      <c r="N43" s="15" t="s">
        <v>934</v>
      </c>
      <c r="O43" s="13">
        <f t="shared" si="0"/>
        <v>1</v>
      </c>
      <c r="P43" s="13" t="str">
        <f t="shared" si="1"/>
        <v>Atenciones Medicas</v>
      </c>
      <c r="Q43" s="13">
        <f t="shared" si="2"/>
        <v>2</v>
      </c>
      <c r="R43" s="13" t="str">
        <f t="shared" si="3"/>
        <v>Mujer</v>
      </c>
      <c r="S43" s="11">
        <f>VLOOKUP(I43,edades!$B$3:$D$17,3)</f>
        <v>14</v>
      </c>
      <c r="T43" s="11" t="str">
        <f>VLOOKUP(DataCExterna!I43,edades!$B$3:$D$17,2)</f>
        <v>de 60 a 64 años</v>
      </c>
      <c r="U43" s="11" t="s">
        <v>163</v>
      </c>
      <c r="V43" s="26">
        <f t="shared" si="4"/>
        <v>1</v>
      </c>
      <c r="W43" s="26">
        <v>1</v>
      </c>
      <c r="X43" s="26">
        <v>1</v>
      </c>
    </row>
    <row r="44" spans="1:24" x14ac:dyDescent="0.25">
      <c r="A44" s="11">
        <f t="shared" si="5"/>
        <v>43</v>
      </c>
      <c r="B44" s="11">
        <v>201505</v>
      </c>
      <c r="C44" s="11">
        <v>1234</v>
      </c>
      <c r="D44" s="11">
        <v>1</v>
      </c>
      <c r="E44" s="16" t="s">
        <v>310</v>
      </c>
      <c r="F44" s="16" t="s">
        <v>5</v>
      </c>
      <c r="G44" s="20" t="s">
        <v>1274</v>
      </c>
      <c r="H44" s="13" t="s">
        <v>1277</v>
      </c>
      <c r="I44" s="13">
        <v>50</v>
      </c>
      <c r="J44" s="14">
        <v>42133</v>
      </c>
      <c r="K44" s="11" t="s">
        <v>931</v>
      </c>
      <c r="L44" s="11">
        <v>1</v>
      </c>
      <c r="M44" s="11" t="s">
        <v>1028</v>
      </c>
      <c r="N44" s="11" t="s">
        <v>935</v>
      </c>
      <c r="O44" s="13">
        <f t="shared" si="0"/>
        <v>1</v>
      </c>
      <c r="P44" s="13" t="str">
        <f t="shared" si="1"/>
        <v>Atenciones Medicas</v>
      </c>
      <c r="Q44" s="13">
        <f t="shared" si="2"/>
        <v>2</v>
      </c>
      <c r="R44" s="13" t="str">
        <f t="shared" si="3"/>
        <v>Mujer</v>
      </c>
      <c r="S44" s="11">
        <f>VLOOKUP(I44,edades!$B$3:$D$17,3)</f>
        <v>12</v>
      </c>
      <c r="T44" s="11" t="str">
        <f>VLOOKUP(DataCExterna!I44,edades!$B$3:$D$17,2)</f>
        <v>de 50 a 54 años</v>
      </c>
      <c r="U44" s="11" t="s">
        <v>1028</v>
      </c>
      <c r="V44" s="26">
        <f t="shared" si="4"/>
        <v>0</v>
      </c>
      <c r="W44" s="23">
        <v>0</v>
      </c>
      <c r="X44" s="23">
        <v>0</v>
      </c>
    </row>
    <row r="45" spans="1:24" x14ac:dyDescent="0.25">
      <c r="A45" s="11">
        <f t="shared" si="5"/>
        <v>44</v>
      </c>
      <c r="B45" s="11">
        <v>201505</v>
      </c>
      <c r="C45" s="11">
        <v>1234</v>
      </c>
      <c r="D45" s="11">
        <v>1</v>
      </c>
      <c r="E45" s="16" t="s">
        <v>232</v>
      </c>
      <c r="F45" s="16" t="s">
        <v>5</v>
      </c>
      <c r="G45" s="11" t="s">
        <v>1320</v>
      </c>
      <c r="H45" s="13" t="s">
        <v>1277</v>
      </c>
      <c r="I45" s="13">
        <v>59</v>
      </c>
      <c r="J45" s="14">
        <v>42133</v>
      </c>
      <c r="K45" s="11" t="s">
        <v>931</v>
      </c>
      <c r="L45" s="11">
        <v>1</v>
      </c>
      <c r="M45" s="11" t="s">
        <v>301</v>
      </c>
      <c r="N45" s="11" t="s">
        <v>935</v>
      </c>
      <c r="O45" s="13">
        <f t="shared" si="0"/>
        <v>1</v>
      </c>
      <c r="P45" s="13" t="str">
        <f t="shared" si="1"/>
        <v>Atenciones Medicas</v>
      </c>
      <c r="Q45" s="13">
        <f t="shared" si="2"/>
        <v>2</v>
      </c>
      <c r="R45" s="13" t="str">
        <f t="shared" si="3"/>
        <v>Mujer</v>
      </c>
      <c r="S45" s="11">
        <f>VLOOKUP(I45,edades!$B$3:$D$17,3)</f>
        <v>13</v>
      </c>
      <c r="T45" s="11" t="str">
        <f>VLOOKUP(DataCExterna!I45,edades!$B$3:$D$17,2)</f>
        <v>de 55 a 59 años</v>
      </c>
      <c r="U45" s="11" t="s">
        <v>301</v>
      </c>
      <c r="V45" s="26">
        <f t="shared" si="4"/>
        <v>0</v>
      </c>
      <c r="W45" s="24">
        <v>1</v>
      </c>
      <c r="X45" s="24">
        <v>0</v>
      </c>
    </row>
    <row r="46" spans="1:24" x14ac:dyDescent="0.25">
      <c r="A46" s="11">
        <f t="shared" si="5"/>
        <v>45</v>
      </c>
      <c r="B46" s="11">
        <v>201505</v>
      </c>
      <c r="C46" s="11">
        <v>1234</v>
      </c>
      <c r="D46" s="11">
        <v>1</v>
      </c>
      <c r="E46" s="16" t="s">
        <v>726</v>
      </c>
      <c r="F46" s="16" t="s">
        <v>5</v>
      </c>
      <c r="G46" s="11" t="s">
        <v>1804</v>
      </c>
      <c r="H46" s="13" t="s">
        <v>1277</v>
      </c>
      <c r="I46" s="13">
        <v>45</v>
      </c>
      <c r="J46" s="14">
        <v>42134</v>
      </c>
      <c r="K46" s="11" t="s">
        <v>924</v>
      </c>
      <c r="L46" s="11">
        <v>1</v>
      </c>
      <c r="M46" s="11" t="s">
        <v>9</v>
      </c>
      <c r="N46" s="11" t="s">
        <v>935</v>
      </c>
      <c r="O46" s="13">
        <f t="shared" si="0"/>
        <v>1</v>
      </c>
      <c r="P46" s="13" t="str">
        <f t="shared" si="1"/>
        <v>Atenciones Medicas</v>
      </c>
      <c r="Q46" s="13">
        <f t="shared" si="2"/>
        <v>2</v>
      </c>
      <c r="R46" s="13" t="str">
        <f t="shared" si="3"/>
        <v>Mujer</v>
      </c>
      <c r="S46" s="11">
        <f>VLOOKUP(I46,edades!$B$3:$D$17,3)</f>
        <v>11</v>
      </c>
      <c r="T46" s="11" t="str">
        <f>VLOOKUP(DataCExterna!I46,edades!$B$3:$D$17,2)</f>
        <v>de 45 a 49 años</v>
      </c>
      <c r="U46" s="11" t="s">
        <v>9</v>
      </c>
      <c r="V46" s="26">
        <f t="shared" si="4"/>
        <v>0</v>
      </c>
      <c r="W46" s="24">
        <v>1</v>
      </c>
      <c r="X46" s="24">
        <v>0</v>
      </c>
    </row>
    <row r="47" spans="1:24" x14ac:dyDescent="0.25">
      <c r="A47" s="11">
        <f t="shared" si="5"/>
        <v>46</v>
      </c>
      <c r="B47" s="11">
        <v>201505</v>
      </c>
      <c r="C47" s="11">
        <v>1234</v>
      </c>
      <c r="D47" s="11">
        <v>1</v>
      </c>
      <c r="E47" s="16" t="s">
        <v>314</v>
      </c>
      <c r="F47" s="16" t="s">
        <v>5</v>
      </c>
      <c r="G47" s="11" t="s">
        <v>1933</v>
      </c>
      <c r="H47" s="13" t="s">
        <v>1277</v>
      </c>
      <c r="I47" s="13">
        <v>70</v>
      </c>
      <c r="J47" s="14">
        <v>42137</v>
      </c>
      <c r="K47" s="11" t="s">
        <v>927</v>
      </c>
      <c r="L47" s="11">
        <v>2</v>
      </c>
      <c r="M47" s="11" t="s">
        <v>191</v>
      </c>
      <c r="N47" s="11" t="s">
        <v>936</v>
      </c>
      <c r="O47" s="13">
        <f t="shared" si="0"/>
        <v>2</v>
      </c>
      <c r="P47" s="13" t="str">
        <f t="shared" si="1"/>
        <v>Atenciones No Medicas</v>
      </c>
      <c r="Q47" s="13">
        <f t="shared" si="2"/>
        <v>2</v>
      </c>
      <c r="R47" s="13" t="str">
        <f t="shared" si="3"/>
        <v>Mujer</v>
      </c>
      <c r="S47" s="11">
        <f>VLOOKUP(I47,edades!$B$3:$D$17,3)</f>
        <v>15</v>
      </c>
      <c r="T47" s="11" t="str">
        <f>VLOOKUP(DataCExterna!I47,edades!$B$3:$D$17,2)</f>
        <v>de 65 años a más</v>
      </c>
      <c r="U47" s="11" t="s">
        <v>191</v>
      </c>
      <c r="V47" s="26">
        <f t="shared" si="4"/>
        <v>0</v>
      </c>
      <c r="W47" s="24">
        <v>1</v>
      </c>
      <c r="X47" s="24">
        <v>0</v>
      </c>
    </row>
    <row r="48" spans="1:24" x14ac:dyDescent="0.25">
      <c r="A48" s="11">
        <f t="shared" si="5"/>
        <v>47</v>
      </c>
      <c r="B48" s="11">
        <v>201505</v>
      </c>
      <c r="C48" s="11">
        <v>1234</v>
      </c>
      <c r="D48" s="11">
        <v>1</v>
      </c>
      <c r="E48" s="16" t="s">
        <v>210</v>
      </c>
      <c r="F48" s="16" t="s">
        <v>5</v>
      </c>
      <c r="G48" s="11" t="s">
        <v>2013</v>
      </c>
      <c r="H48" s="13" t="s">
        <v>1277</v>
      </c>
      <c r="I48" s="13">
        <v>44</v>
      </c>
      <c r="J48" s="14">
        <v>42137</v>
      </c>
      <c r="K48" s="11" t="s">
        <v>928</v>
      </c>
      <c r="L48" s="11">
        <v>2</v>
      </c>
      <c r="M48" s="11" t="s">
        <v>107</v>
      </c>
      <c r="N48" s="11" t="s">
        <v>935</v>
      </c>
      <c r="O48" s="13">
        <f t="shared" si="0"/>
        <v>2</v>
      </c>
      <c r="P48" s="13" t="str">
        <f t="shared" si="1"/>
        <v>Atenciones No Medicas</v>
      </c>
      <c r="Q48" s="13">
        <f t="shared" si="2"/>
        <v>2</v>
      </c>
      <c r="R48" s="13" t="str">
        <f t="shared" si="3"/>
        <v>Mujer</v>
      </c>
      <c r="S48" s="11">
        <f>VLOOKUP(I48,edades!$B$3:$D$17,3)</f>
        <v>10</v>
      </c>
      <c r="T48" s="11" t="str">
        <f>VLOOKUP(DataCExterna!I48,edades!$B$3:$D$17,2)</f>
        <v>de 40 a 44 años</v>
      </c>
      <c r="U48" s="11" t="s">
        <v>107</v>
      </c>
      <c r="V48" s="26">
        <f t="shared" si="4"/>
        <v>0</v>
      </c>
      <c r="W48" s="24">
        <v>1</v>
      </c>
      <c r="X48" s="24">
        <v>0</v>
      </c>
    </row>
    <row r="49" spans="1:24" x14ac:dyDescent="0.25">
      <c r="A49" s="11">
        <f t="shared" si="5"/>
        <v>48</v>
      </c>
      <c r="B49" s="11">
        <v>201505</v>
      </c>
      <c r="C49" s="11">
        <v>1234</v>
      </c>
      <c r="D49" s="11">
        <v>1</v>
      </c>
      <c r="E49" s="16" t="s">
        <v>654</v>
      </c>
      <c r="F49" s="16" t="s">
        <v>5</v>
      </c>
      <c r="G49" s="11" t="s">
        <v>1777</v>
      </c>
      <c r="H49" s="13" t="s">
        <v>1277</v>
      </c>
      <c r="I49" s="13">
        <v>56</v>
      </c>
      <c r="J49" s="14">
        <v>42129</v>
      </c>
      <c r="K49" s="11" t="s">
        <v>924</v>
      </c>
      <c r="L49" s="11">
        <v>1</v>
      </c>
      <c r="M49" s="11" t="s">
        <v>57</v>
      </c>
      <c r="N49" s="11" t="s">
        <v>936</v>
      </c>
      <c r="O49" s="13">
        <f t="shared" si="0"/>
        <v>1</v>
      </c>
      <c r="P49" s="13" t="str">
        <f t="shared" si="1"/>
        <v>Atenciones Medicas</v>
      </c>
      <c r="Q49" s="13">
        <f t="shared" si="2"/>
        <v>2</v>
      </c>
      <c r="R49" s="13" t="str">
        <f t="shared" si="3"/>
        <v>Mujer</v>
      </c>
      <c r="S49" s="11">
        <f>VLOOKUP(I49,edades!$B$3:$D$17,3)</f>
        <v>13</v>
      </c>
      <c r="T49" s="11" t="str">
        <f>VLOOKUP(DataCExterna!I49,edades!$B$3:$D$17,2)</f>
        <v>de 55 a 59 años</v>
      </c>
      <c r="U49" s="11" t="s">
        <v>57</v>
      </c>
      <c r="V49" s="26">
        <f t="shared" si="4"/>
        <v>0</v>
      </c>
      <c r="W49" s="24">
        <v>1</v>
      </c>
      <c r="X49" s="24">
        <v>0</v>
      </c>
    </row>
    <row r="50" spans="1:24" x14ac:dyDescent="0.25">
      <c r="A50" s="11">
        <f t="shared" si="5"/>
        <v>49</v>
      </c>
      <c r="B50" s="11">
        <v>201505</v>
      </c>
      <c r="C50" s="11">
        <v>1234</v>
      </c>
      <c r="D50" s="11">
        <v>1</v>
      </c>
      <c r="E50" s="16" t="s">
        <v>514</v>
      </c>
      <c r="F50" s="16" t="s">
        <v>5</v>
      </c>
      <c r="G50" s="11" t="s">
        <v>1392</v>
      </c>
      <c r="H50" s="13" t="s">
        <v>1277</v>
      </c>
      <c r="I50" s="13">
        <v>63</v>
      </c>
      <c r="J50" s="14">
        <v>42134</v>
      </c>
      <c r="K50" s="11" t="s">
        <v>931</v>
      </c>
      <c r="L50" s="11">
        <v>1</v>
      </c>
      <c r="M50" s="11" t="s">
        <v>1008</v>
      </c>
      <c r="N50" s="15" t="s">
        <v>934</v>
      </c>
      <c r="O50" s="13">
        <f t="shared" si="0"/>
        <v>1</v>
      </c>
      <c r="P50" s="13" t="str">
        <f t="shared" si="1"/>
        <v>Atenciones Medicas</v>
      </c>
      <c r="Q50" s="13">
        <f t="shared" si="2"/>
        <v>2</v>
      </c>
      <c r="R50" s="13" t="str">
        <f t="shared" si="3"/>
        <v>Mujer</v>
      </c>
      <c r="S50" s="11">
        <f>VLOOKUP(I50,edades!$B$3:$D$17,3)</f>
        <v>14</v>
      </c>
      <c r="T50" s="11" t="str">
        <f>VLOOKUP(DataCExterna!I50,edades!$B$3:$D$17,2)</f>
        <v>de 60 a 64 años</v>
      </c>
      <c r="U50" s="11" t="s">
        <v>1008</v>
      </c>
      <c r="V50" s="26">
        <f t="shared" si="4"/>
        <v>1</v>
      </c>
      <c r="W50" s="26">
        <v>1</v>
      </c>
      <c r="X50" s="26">
        <v>1</v>
      </c>
    </row>
    <row r="51" spans="1:24" x14ac:dyDescent="0.25">
      <c r="A51" s="11">
        <f t="shared" si="5"/>
        <v>50</v>
      </c>
      <c r="B51" s="11">
        <v>201505</v>
      </c>
      <c r="C51" s="11">
        <v>1234</v>
      </c>
      <c r="D51" s="11">
        <v>1</v>
      </c>
      <c r="E51" s="16" t="s">
        <v>494</v>
      </c>
      <c r="F51" s="16" t="s">
        <v>5</v>
      </c>
      <c r="G51" s="11" t="s">
        <v>1329</v>
      </c>
      <c r="H51" s="13" t="s">
        <v>1277</v>
      </c>
      <c r="I51" s="13">
        <v>68</v>
      </c>
      <c r="J51" s="14">
        <v>42125</v>
      </c>
      <c r="K51" s="11" t="s">
        <v>931</v>
      </c>
      <c r="L51" s="11">
        <v>1</v>
      </c>
      <c r="M51" s="11" t="s">
        <v>1101</v>
      </c>
      <c r="N51" s="15" t="s">
        <v>934</v>
      </c>
      <c r="O51" s="13">
        <f t="shared" si="0"/>
        <v>1</v>
      </c>
      <c r="P51" s="13" t="str">
        <f t="shared" si="1"/>
        <v>Atenciones Medicas</v>
      </c>
      <c r="Q51" s="13">
        <f t="shared" si="2"/>
        <v>2</v>
      </c>
      <c r="R51" s="13" t="str">
        <f t="shared" si="3"/>
        <v>Mujer</v>
      </c>
      <c r="S51" s="11">
        <f>VLOOKUP(I51,edades!$B$3:$D$17,3)</f>
        <v>15</v>
      </c>
      <c r="T51" s="11" t="str">
        <f>VLOOKUP(DataCExterna!I51,edades!$B$3:$D$17,2)</f>
        <v>de 65 años a más</v>
      </c>
      <c r="U51" s="11" t="s">
        <v>1101</v>
      </c>
      <c r="V51" s="26">
        <f t="shared" si="4"/>
        <v>1</v>
      </c>
      <c r="W51" s="26">
        <v>1</v>
      </c>
      <c r="X51" s="26">
        <v>1</v>
      </c>
    </row>
    <row r="52" spans="1:24" x14ac:dyDescent="0.25">
      <c r="A52" s="11">
        <f t="shared" si="5"/>
        <v>51</v>
      </c>
      <c r="B52" s="11">
        <v>201505</v>
      </c>
      <c r="C52" s="11">
        <v>1234</v>
      </c>
      <c r="D52" s="11">
        <v>1</v>
      </c>
      <c r="E52" s="16" t="s">
        <v>805</v>
      </c>
      <c r="F52" s="16" t="s">
        <v>5</v>
      </c>
      <c r="G52" s="20" t="s">
        <v>1274</v>
      </c>
      <c r="H52" s="13" t="s">
        <v>1277</v>
      </c>
      <c r="I52" s="13">
        <v>50</v>
      </c>
      <c r="J52" s="14">
        <v>42139</v>
      </c>
      <c r="K52" s="11" t="s">
        <v>931</v>
      </c>
      <c r="L52" s="11">
        <v>1</v>
      </c>
      <c r="M52" s="11" t="s">
        <v>998</v>
      </c>
      <c r="N52" s="27" t="s">
        <v>934</v>
      </c>
      <c r="O52" s="13">
        <f t="shared" si="0"/>
        <v>1</v>
      </c>
      <c r="P52" s="13" t="str">
        <f t="shared" si="1"/>
        <v>Atenciones Medicas</v>
      </c>
      <c r="Q52" s="13">
        <f t="shared" si="2"/>
        <v>2</v>
      </c>
      <c r="R52" s="13" t="str">
        <f t="shared" si="3"/>
        <v>Mujer</v>
      </c>
      <c r="S52" s="11">
        <f>VLOOKUP(I52,edades!$B$3:$D$17,3)</f>
        <v>12</v>
      </c>
      <c r="T52" s="11" t="str">
        <f>VLOOKUP(DataCExterna!I52,edades!$B$3:$D$17,2)</f>
        <v>de 50 a 54 años</v>
      </c>
      <c r="U52" s="11" t="s">
        <v>998</v>
      </c>
      <c r="V52" s="26">
        <f t="shared" si="4"/>
        <v>1</v>
      </c>
      <c r="W52" s="25">
        <v>0</v>
      </c>
      <c r="X52" s="25">
        <v>1</v>
      </c>
    </row>
    <row r="53" spans="1:24" x14ac:dyDescent="0.25">
      <c r="A53" s="11">
        <f t="shared" si="5"/>
        <v>52</v>
      </c>
      <c r="B53" s="11">
        <v>201505</v>
      </c>
      <c r="C53" s="11">
        <v>1234</v>
      </c>
      <c r="D53" s="11">
        <v>1</v>
      </c>
      <c r="E53" s="16" t="s">
        <v>114</v>
      </c>
      <c r="F53" s="16" t="s">
        <v>5</v>
      </c>
      <c r="G53" s="11" t="s">
        <v>1573</v>
      </c>
      <c r="H53" s="13" t="s">
        <v>1277</v>
      </c>
      <c r="I53" s="13">
        <v>76</v>
      </c>
      <c r="J53" s="14">
        <v>42131</v>
      </c>
      <c r="K53" s="11" t="s">
        <v>923</v>
      </c>
      <c r="L53" s="11">
        <v>1</v>
      </c>
      <c r="M53" s="11" t="s">
        <v>1118</v>
      </c>
      <c r="N53" s="15" t="s">
        <v>934</v>
      </c>
      <c r="O53" s="13">
        <f t="shared" si="0"/>
        <v>1</v>
      </c>
      <c r="P53" s="13" t="str">
        <f t="shared" si="1"/>
        <v>Atenciones Medicas</v>
      </c>
      <c r="Q53" s="13">
        <f t="shared" si="2"/>
        <v>2</v>
      </c>
      <c r="R53" s="13" t="str">
        <f t="shared" si="3"/>
        <v>Mujer</v>
      </c>
      <c r="S53" s="11">
        <f>VLOOKUP(I53,edades!$B$3:$D$17,3)</f>
        <v>15</v>
      </c>
      <c r="T53" s="11" t="str">
        <f>VLOOKUP(DataCExterna!I53,edades!$B$3:$D$17,2)</f>
        <v>de 65 años a más</v>
      </c>
      <c r="U53" s="11" t="s">
        <v>1118</v>
      </c>
      <c r="V53" s="26">
        <f t="shared" si="4"/>
        <v>1</v>
      </c>
      <c r="W53" s="26">
        <v>1</v>
      </c>
      <c r="X53" s="26">
        <v>1</v>
      </c>
    </row>
    <row r="54" spans="1:24" x14ac:dyDescent="0.25">
      <c r="A54" s="11">
        <f t="shared" si="5"/>
        <v>53</v>
      </c>
      <c r="B54" s="11">
        <v>201505</v>
      </c>
      <c r="C54" s="11">
        <v>1234</v>
      </c>
      <c r="D54" s="11">
        <v>1</v>
      </c>
      <c r="E54" s="16" t="s">
        <v>32</v>
      </c>
      <c r="F54" s="16" t="s">
        <v>5</v>
      </c>
      <c r="G54" s="11" t="s">
        <v>1787</v>
      </c>
      <c r="H54" s="13" t="s">
        <v>1276</v>
      </c>
      <c r="I54" s="13">
        <v>57</v>
      </c>
      <c r="J54" s="14">
        <v>42129</v>
      </c>
      <c r="K54" s="11" t="s">
        <v>924</v>
      </c>
      <c r="L54" s="11">
        <v>1</v>
      </c>
      <c r="M54" s="11" t="s">
        <v>33</v>
      </c>
      <c r="N54" s="11" t="s">
        <v>936</v>
      </c>
      <c r="O54" s="13">
        <f t="shared" si="0"/>
        <v>1</v>
      </c>
      <c r="P54" s="13" t="str">
        <f t="shared" si="1"/>
        <v>Atenciones Medicas</v>
      </c>
      <c r="Q54" s="13">
        <f t="shared" si="2"/>
        <v>1</v>
      </c>
      <c r="R54" s="13" t="str">
        <f t="shared" si="3"/>
        <v>Hombre</v>
      </c>
      <c r="S54" s="11">
        <f>VLOOKUP(I54,edades!$B$3:$D$17,3)</f>
        <v>13</v>
      </c>
      <c r="T54" s="11" t="str">
        <f>VLOOKUP(DataCExterna!I54,edades!$B$3:$D$17,2)</f>
        <v>de 55 a 59 años</v>
      </c>
      <c r="U54" s="11" t="s">
        <v>33</v>
      </c>
      <c r="V54" s="26">
        <f t="shared" si="4"/>
        <v>0</v>
      </c>
      <c r="W54" s="24">
        <v>1</v>
      </c>
      <c r="X54" s="24">
        <v>0</v>
      </c>
    </row>
    <row r="55" spans="1:24" x14ac:dyDescent="0.25">
      <c r="A55" s="11">
        <f t="shared" si="5"/>
        <v>54</v>
      </c>
      <c r="B55" s="11">
        <v>201505</v>
      </c>
      <c r="C55" s="11">
        <v>1234</v>
      </c>
      <c r="D55" s="11">
        <v>1</v>
      </c>
      <c r="E55" s="16" t="s">
        <v>476</v>
      </c>
      <c r="F55" s="16" t="s">
        <v>5</v>
      </c>
      <c r="G55" s="11" t="s">
        <v>1417</v>
      </c>
      <c r="H55" s="13" t="s">
        <v>1277</v>
      </c>
      <c r="I55" s="13">
        <v>74</v>
      </c>
      <c r="J55" s="14">
        <v>42141</v>
      </c>
      <c r="K55" s="11" t="s">
        <v>925</v>
      </c>
      <c r="L55" s="11">
        <v>1</v>
      </c>
      <c r="M55" s="11" t="s">
        <v>1082</v>
      </c>
      <c r="N55" s="11" t="s">
        <v>936</v>
      </c>
      <c r="O55" s="13">
        <f t="shared" si="0"/>
        <v>1</v>
      </c>
      <c r="P55" s="13" t="str">
        <f t="shared" si="1"/>
        <v>Atenciones Medicas</v>
      </c>
      <c r="Q55" s="13">
        <f t="shared" si="2"/>
        <v>2</v>
      </c>
      <c r="R55" s="13" t="str">
        <f t="shared" si="3"/>
        <v>Mujer</v>
      </c>
      <c r="S55" s="11">
        <f>VLOOKUP(I55,edades!$B$3:$D$17,3)</f>
        <v>15</v>
      </c>
      <c r="T55" s="11" t="str">
        <f>VLOOKUP(DataCExterna!I55,edades!$B$3:$D$17,2)</f>
        <v>de 65 años a más</v>
      </c>
      <c r="U55" s="11" t="s">
        <v>1082</v>
      </c>
      <c r="V55" s="26">
        <f t="shared" si="4"/>
        <v>0</v>
      </c>
      <c r="W55" s="24">
        <v>1</v>
      </c>
      <c r="X55" s="24">
        <v>0</v>
      </c>
    </row>
    <row r="56" spans="1:24" x14ac:dyDescent="0.25">
      <c r="A56" s="11">
        <f t="shared" si="5"/>
        <v>55</v>
      </c>
      <c r="B56" s="11">
        <v>201505</v>
      </c>
      <c r="C56" s="11">
        <v>1234</v>
      </c>
      <c r="D56" s="11">
        <v>1</v>
      </c>
      <c r="E56" s="16" t="s">
        <v>101</v>
      </c>
      <c r="F56" s="16" t="s">
        <v>5</v>
      </c>
      <c r="G56" s="11" t="s">
        <v>1575</v>
      </c>
      <c r="H56" s="13" t="s">
        <v>1276</v>
      </c>
      <c r="I56" s="13">
        <v>49</v>
      </c>
      <c r="J56" s="14">
        <v>42135</v>
      </c>
      <c r="K56" s="11" t="s">
        <v>923</v>
      </c>
      <c r="L56" s="11">
        <v>1</v>
      </c>
      <c r="M56" s="11" t="s">
        <v>1121</v>
      </c>
      <c r="N56" s="11" t="s">
        <v>935</v>
      </c>
      <c r="O56" s="13">
        <f t="shared" si="0"/>
        <v>1</v>
      </c>
      <c r="P56" s="13" t="str">
        <f t="shared" si="1"/>
        <v>Atenciones Medicas</v>
      </c>
      <c r="Q56" s="13">
        <f t="shared" si="2"/>
        <v>1</v>
      </c>
      <c r="R56" s="13" t="str">
        <f t="shared" si="3"/>
        <v>Hombre</v>
      </c>
      <c r="S56" s="11">
        <f>VLOOKUP(I56,edades!$B$3:$D$17,3)</f>
        <v>11</v>
      </c>
      <c r="T56" s="11" t="str">
        <f>VLOOKUP(DataCExterna!I56,edades!$B$3:$D$17,2)</f>
        <v>de 45 a 49 años</v>
      </c>
      <c r="U56" s="11" t="s">
        <v>1121</v>
      </c>
      <c r="V56" s="26">
        <f t="shared" si="4"/>
        <v>0</v>
      </c>
      <c r="W56" s="24">
        <v>1</v>
      </c>
      <c r="X56" s="24">
        <v>0</v>
      </c>
    </row>
    <row r="57" spans="1:24" x14ac:dyDescent="0.25">
      <c r="A57" s="11">
        <f t="shared" si="5"/>
        <v>56</v>
      </c>
      <c r="B57" s="11">
        <v>201505</v>
      </c>
      <c r="C57" s="11">
        <v>1234</v>
      </c>
      <c r="D57" s="11">
        <v>1</v>
      </c>
      <c r="E57" s="16" t="s">
        <v>65</v>
      </c>
      <c r="F57" s="16" t="s">
        <v>5</v>
      </c>
      <c r="G57" s="11" t="s">
        <v>1818</v>
      </c>
      <c r="H57" s="13" t="s">
        <v>1276</v>
      </c>
      <c r="I57" s="13">
        <v>77</v>
      </c>
      <c r="J57" s="14">
        <v>42134</v>
      </c>
      <c r="K57" s="11" t="s">
        <v>924</v>
      </c>
      <c r="L57" s="11">
        <v>1</v>
      </c>
      <c r="M57" s="11" t="s">
        <v>66</v>
      </c>
      <c r="N57" s="11" t="s">
        <v>936</v>
      </c>
      <c r="O57" s="13">
        <f t="shared" si="0"/>
        <v>1</v>
      </c>
      <c r="P57" s="13" t="str">
        <f t="shared" si="1"/>
        <v>Atenciones Medicas</v>
      </c>
      <c r="Q57" s="13">
        <f t="shared" si="2"/>
        <v>1</v>
      </c>
      <c r="R57" s="13" t="str">
        <f t="shared" si="3"/>
        <v>Hombre</v>
      </c>
      <c r="S57" s="11">
        <f>VLOOKUP(I57,edades!$B$3:$D$17,3)</f>
        <v>15</v>
      </c>
      <c r="T57" s="11" t="str">
        <f>VLOOKUP(DataCExterna!I57,edades!$B$3:$D$17,2)</f>
        <v>de 65 años a más</v>
      </c>
      <c r="U57" s="11" t="s">
        <v>66</v>
      </c>
      <c r="V57" s="26">
        <f t="shared" si="4"/>
        <v>0</v>
      </c>
      <c r="W57" s="24">
        <v>1</v>
      </c>
      <c r="X57" s="24">
        <v>0</v>
      </c>
    </row>
    <row r="58" spans="1:24" x14ac:dyDescent="0.25">
      <c r="A58" s="11">
        <f t="shared" si="5"/>
        <v>57</v>
      </c>
      <c r="B58" s="11">
        <v>201505</v>
      </c>
      <c r="C58" s="11">
        <v>1234</v>
      </c>
      <c r="D58" s="11">
        <v>1</v>
      </c>
      <c r="E58" s="16" t="s">
        <v>469</v>
      </c>
      <c r="F58" s="16" t="s">
        <v>5</v>
      </c>
      <c r="G58" s="11" t="s">
        <v>1723</v>
      </c>
      <c r="H58" s="13" t="s">
        <v>1277</v>
      </c>
      <c r="I58" s="13">
        <v>66</v>
      </c>
      <c r="J58" s="14">
        <v>42135</v>
      </c>
      <c r="K58" s="11" t="s">
        <v>923</v>
      </c>
      <c r="L58" s="11">
        <v>1</v>
      </c>
      <c r="M58" s="11" t="s">
        <v>1078</v>
      </c>
      <c r="N58" s="11" t="s">
        <v>935</v>
      </c>
      <c r="O58" s="13">
        <f t="shared" si="0"/>
        <v>1</v>
      </c>
      <c r="P58" s="13" t="str">
        <f t="shared" si="1"/>
        <v>Atenciones Medicas</v>
      </c>
      <c r="Q58" s="13">
        <f t="shared" si="2"/>
        <v>2</v>
      </c>
      <c r="R58" s="13" t="str">
        <f t="shared" si="3"/>
        <v>Mujer</v>
      </c>
      <c r="S58" s="11">
        <f>VLOOKUP(I58,edades!$B$3:$D$17,3)</f>
        <v>15</v>
      </c>
      <c r="T58" s="11" t="str">
        <f>VLOOKUP(DataCExterna!I58,edades!$B$3:$D$17,2)</f>
        <v>de 65 años a más</v>
      </c>
      <c r="U58" s="11" t="s">
        <v>1078</v>
      </c>
      <c r="V58" s="26">
        <f t="shared" si="4"/>
        <v>0</v>
      </c>
      <c r="W58" s="24">
        <v>1</v>
      </c>
      <c r="X58" s="24">
        <v>0</v>
      </c>
    </row>
    <row r="59" spans="1:24" x14ac:dyDescent="0.25">
      <c r="A59" s="11">
        <f t="shared" si="5"/>
        <v>58</v>
      </c>
      <c r="B59" s="11">
        <v>201505</v>
      </c>
      <c r="C59" s="11">
        <v>1234</v>
      </c>
      <c r="D59" s="11">
        <v>1</v>
      </c>
      <c r="E59" s="16" t="s">
        <v>614</v>
      </c>
      <c r="F59" s="16" t="s">
        <v>5</v>
      </c>
      <c r="G59" s="11" t="s">
        <v>1552</v>
      </c>
      <c r="H59" s="13" t="s">
        <v>1277</v>
      </c>
      <c r="I59" s="13">
        <v>17</v>
      </c>
      <c r="J59" s="14">
        <v>42135</v>
      </c>
      <c r="K59" s="11" t="s">
        <v>923</v>
      </c>
      <c r="L59" s="11">
        <v>1</v>
      </c>
      <c r="M59" s="11" t="s">
        <v>43</v>
      </c>
      <c r="N59" s="11" t="s">
        <v>936</v>
      </c>
      <c r="O59" s="13">
        <f t="shared" si="0"/>
        <v>1</v>
      </c>
      <c r="P59" s="13" t="str">
        <f t="shared" si="1"/>
        <v>Atenciones Medicas</v>
      </c>
      <c r="Q59" s="13">
        <f t="shared" si="2"/>
        <v>2</v>
      </c>
      <c r="R59" s="13" t="str">
        <f t="shared" si="3"/>
        <v>Mujer</v>
      </c>
      <c r="S59" s="11">
        <f>VLOOKUP(I59,edades!$B$3:$D$17,3)</f>
        <v>5</v>
      </c>
      <c r="T59" s="11" t="str">
        <f>VLOOKUP(DataCExterna!I59,edades!$B$3:$D$17,2)</f>
        <v>de 15 a 19 años</v>
      </c>
      <c r="U59" s="11" t="s">
        <v>43</v>
      </c>
      <c r="V59" s="26">
        <f t="shared" si="4"/>
        <v>0</v>
      </c>
      <c r="W59" s="24">
        <v>1</v>
      </c>
      <c r="X59" s="24">
        <v>0</v>
      </c>
    </row>
    <row r="60" spans="1:24" x14ac:dyDescent="0.25">
      <c r="A60" s="11">
        <f t="shared" si="5"/>
        <v>59</v>
      </c>
      <c r="B60" s="11">
        <v>201505</v>
      </c>
      <c r="C60" s="11">
        <v>1234</v>
      </c>
      <c r="D60" s="11">
        <v>1</v>
      </c>
      <c r="E60" s="16" t="s">
        <v>118</v>
      </c>
      <c r="F60" s="16" t="s">
        <v>5</v>
      </c>
      <c r="G60" s="11" t="s">
        <v>1713</v>
      </c>
      <c r="H60" s="13" t="s">
        <v>1277</v>
      </c>
      <c r="I60" s="13">
        <v>67</v>
      </c>
      <c r="J60" s="14">
        <v>42135</v>
      </c>
      <c r="K60" s="11" t="s">
        <v>923</v>
      </c>
      <c r="L60" s="11">
        <v>1</v>
      </c>
      <c r="M60" s="11" t="s">
        <v>1066</v>
      </c>
      <c r="N60" s="11" t="s">
        <v>936</v>
      </c>
      <c r="O60" s="13">
        <f t="shared" si="0"/>
        <v>1</v>
      </c>
      <c r="P60" s="13" t="str">
        <f t="shared" si="1"/>
        <v>Atenciones Medicas</v>
      </c>
      <c r="Q60" s="13">
        <f t="shared" si="2"/>
        <v>2</v>
      </c>
      <c r="R60" s="13" t="str">
        <f t="shared" si="3"/>
        <v>Mujer</v>
      </c>
      <c r="S60" s="11">
        <f>VLOOKUP(I60,edades!$B$3:$D$17,3)</f>
        <v>15</v>
      </c>
      <c r="T60" s="11" t="str">
        <f>VLOOKUP(DataCExterna!I60,edades!$B$3:$D$17,2)</f>
        <v>de 65 años a más</v>
      </c>
      <c r="U60" s="11" t="s">
        <v>1066</v>
      </c>
      <c r="V60" s="26">
        <f t="shared" si="4"/>
        <v>0</v>
      </c>
      <c r="W60" s="24">
        <v>1</v>
      </c>
      <c r="X60" s="24">
        <v>0</v>
      </c>
    </row>
    <row r="61" spans="1:24" x14ac:dyDescent="0.25">
      <c r="A61" s="11">
        <f t="shared" si="5"/>
        <v>60</v>
      </c>
      <c r="B61" s="11">
        <v>201505</v>
      </c>
      <c r="C61" s="11">
        <v>1234</v>
      </c>
      <c r="D61" s="11">
        <v>1</v>
      </c>
      <c r="E61" s="16" t="s">
        <v>341</v>
      </c>
      <c r="F61" s="16" t="s">
        <v>5</v>
      </c>
      <c r="G61" s="11" t="s">
        <v>1516</v>
      </c>
      <c r="H61" s="13" t="s">
        <v>1277</v>
      </c>
      <c r="I61" s="13">
        <v>71</v>
      </c>
      <c r="J61" s="14">
        <v>42144</v>
      </c>
      <c r="K61" s="11" t="s">
        <v>926</v>
      </c>
      <c r="L61" s="11">
        <v>2</v>
      </c>
      <c r="M61" s="11" t="s">
        <v>188</v>
      </c>
      <c r="N61" s="15" t="s">
        <v>934</v>
      </c>
      <c r="O61" s="13">
        <f t="shared" si="0"/>
        <v>2</v>
      </c>
      <c r="P61" s="13" t="str">
        <f t="shared" si="1"/>
        <v>Atenciones No Medicas</v>
      </c>
      <c r="Q61" s="13">
        <f t="shared" si="2"/>
        <v>2</v>
      </c>
      <c r="R61" s="13" t="str">
        <f t="shared" si="3"/>
        <v>Mujer</v>
      </c>
      <c r="S61" s="11">
        <f>VLOOKUP(I61,edades!$B$3:$D$17,3)</f>
        <v>15</v>
      </c>
      <c r="T61" s="11" t="str">
        <f>VLOOKUP(DataCExterna!I61,edades!$B$3:$D$17,2)</f>
        <v>de 65 años a más</v>
      </c>
      <c r="U61" s="11" t="s">
        <v>188</v>
      </c>
      <c r="V61" s="26">
        <f t="shared" si="4"/>
        <v>1</v>
      </c>
      <c r="W61" s="26">
        <v>1</v>
      </c>
      <c r="X61" s="26">
        <v>1</v>
      </c>
    </row>
    <row r="62" spans="1:24" x14ac:dyDescent="0.25">
      <c r="A62" s="11">
        <f t="shared" si="5"/>
        <v>61</v>
      </c>
      <c r="B62" s="11">
        <v>201505</v>
      </c>
      <c r="C62" s="11">
        <v>1234</v>
      </c>
      <c r="D62" s="11">
        <v>1</v>
      </c>
      <c r="E62" s="16" t="s">
        <v>168</v>
      </c>
      <c r="F62" s="16" t="s">
        <v>5</v>
      </c>
      <c r="G62" s="11" t="s">
        <v>1961</v>
      </c>
      <c r="H62" s="13" t="s">
        <v>1277</v>
      </c>
      <c r="I62" s="13">
        <v>69</v>
      </c>
      <c r="J62" s="14">
        <v>42138</v>
      </c>
      <c r="K62" s="11" t="s">
        <v>927</v>
      </c>
      <c r="L62" s="11">
        <v>2</v>
      </c>
      <c r="M62" s="11" t="s">
        <v>1215</v>
      </c>
      <c r="N62" s="15" t="s">
        <v>934</v>
      </c>
      <c r="O62" s="13">
        <f t="shared" si="0"/>
        <v>2</v>
      </c>
      <c r="P62" s="13" t="str">
        <f t="shared" si="1"/>
        <v>Atenciones No Medicas</v>
      </c>
      <c r="Q62" s="13">
        <f t="shared" si="2"/>
        <v>2</v>
      </c>
      <c r="R62" s="13" t="str">
        <f t="shared" si="3"/>
        <v>Mujer</v>
      </c>
      <c r="S62" s="11">
        <f>VLOOKUP(I62,edades!$B$3:$D$17,3)</f>
        <v>15</v>
      </c>
      <c r="T62" s="11" t="str">
        <f>VLOOKUP(DataCExterna!I62,edades!$B$3:$D$17,2)</f>
        <v>de 65 años a más</v>
      </c>
      <c r="U62" s="11" t="s">
        <v>1215</v>
      </c>
      <c r="V62" s="26">
        <f t="shared" si="4"/>
        <v>1</v>
      </c>
      <c r="W62" s="26">
        <v>1</v>
      </c>
      <c r="X62" s="26">
        <v>1</v>
      </c>
    </row>
    <row r="63" spans="1:24" x14ac:dyDescent="0.25">
      <c r="A63" s="11">
        <f t="shared" si="5"/>
        <v>62</v>
      </c>
      <c r="B63" s="11">
        <v>201505</v>
      </c>
      <c r="C63" s="11">
        <v>1234</v>
      </c>
      <c r="D63" s="11">
        <v>1</v>
      </c>
      <c r="E63" s="16" t="s">
        <v>724</v>
      </c>
      <c r="F63" s="16" t="s">
        <v>5</v>
      </c>
      <c r="G63" s="11" t="s">
        <v>1793</v>
      </c>
      <c r="H63" s="13" t="s">
        <v>1277</v>
      </c>
      <c r="I63" s="13">
        <v>26</v>
      </c>
      <c r="J63" s="14">
        <v>42125</v>
      </c>
      <c r="K63" s="11" t="s">
        <v>924</v>
      </c>
      <c r="L63" s="11">
        <v>1</v>
      </c>
      <c r="M63" s="11" t="s">
        <v>9</v>
      </c>
      <c r="N63" s="15" t="s">
        <v>934</v>
      </c>
      <c r="O63" s="13">
        <f t="shared" si="0"/>
        <v>1</v>
      </c>
      <c r="P63" s="13" t="str">
        <f t="shared" si="1"/>
        <v>Atenciones Medicas</v>
      </c>
      <c r="Q63" s="13">
        <f t="shared" si="2"/>
        <v>2</v>
      </c>
      <c r="R63" s="13" t="str">
        <f t="shared" si="3"/>
        <v>Mujer</v>
      </c>
      <c r="S63" s="11">
        <f>VLOOKUP(I63,edades!$B$3:$D$17,3)</f>
        <v>7</v>
      </c>
      <c r="T63" s="11" t="str">
        <f>VLOOKUP(DataCExterna!I63,edades!$B$3:$D$17,2)</f>
        <v>de 25 a 29 años</v>
      </c>
      <c r="U63" s="11" t="s">
        <v>9</v>
      </c>
      <c r="V63" s="26">
        <f t="shared" si="4"/>
        <v>1</v>
      </c>
      <c r="W63" s="26">
        <v>1</v>
      </c>
      <c r="X63" s="26">
        <v>1</v>
      </c>
    </row>
    <row r="64" spans="1:24" x14ac:dyDescent="0.25">
      <c r="A64" s="11">
        <f t="shared" si="5"/>
        <v>63</v>
      </c>
      <c r="B64" s="11">
        <v>201505</v>
      </c>
      <c r="C64" s="11">
        <v>1234</v>
      </c>
      <c r="D64" s="11">
        <v>1</v>
      </c>
      <c r="E64" s="16" t="s">
        <v>512</v>
      </c>
      <c r="F64" s="16" t="s">
        <v>5</v>
      </c>
      <c r="G64" s="11" t="s">
        <v>1315</v>
      </c>
      <c r="H64" s="13" t="s">
        <v>1277</v>
      </c>
      <c r="I64" s="13">
        <v>67</v>
      </c>
      <c r="J64" s="14">
        <v>42133</v>
      </c>
      <c r="K64" s="11" t="s">
        <v>931</v>
      </c>
      <c r="L64" s="11">
        <v>1</v>
      </c>
      <c r="M64" s="11" t="s">
        <v>1010</v>
      </c>
      <c r="N64" s="11" t="s">
        <v>936</v>
      </c>
      <c r="O64" s="13">
        <f t="shared" si="0"/>
        <v>1</v>
      </c>
      <c r="P64" s="13" t="str">
        <f t="shared" si="1"/>
        <v>Atenciones Medicas</v>
      </c>
      <c r="Q64" s="13">
        <f t="shared" si="2"/>
        <v>2</v>
      </c>
      <c r="R64" s="13" t="str">
        <f t="shared" si="3"/>
        <v>Mujer</v>
      </c>
      <c r="S64" s="11">
        <f>VLOOKUP(I64,edades!$B$3:$D$17,3)</f>
        <v>15</v>
      </c>
      <c r="T64" s="11" t="str">
        <f>VLOOKUP(DataCExterna!I64,edades!$B$3:$D$17,2)</f>
        <v>de 65 años a más</v>
      </c>
      <c r="U64" s="11" t="s">
        <v>1010</v>
      </c>
      <c r="V64" s="26">
        <f t="shared" si="4"/>
        <v>0</v>
      </c>
      <c r="W64" s="24">
        <v>1</v>
      </c>
      <c r="X64" s="24">
        <v>0</v>
      </c>
    </row>
    <row r="65" spans="1:24" x14ac:dyDescent="0.25">
      <c r="A65" s="11">
        <f t="shared" si="5"/>
        <v>64</v>
      </c>
      <c r="B65" s="11">
        <v>201505</v>
      </c>
      <c r="C65" s="11">
        <v>1234</v>
      </c>
      <c r="D65" s="11">
        <v>1</v>
      </c>
      <c r="E65" s="16" t="s">
        <v>141</v>
      </c>
      <c r="F65" s="16" t="s">
        <v>5</v>
      </c>
      <c r="G65" s="11" t="s">
        <v>1338</v>
      </c>
      <c r="H65" s="13" t="s">
        <v>1277</v>
      </c>
      <c r="I65" s="13">
        <v>57</v>
      </c>
      <c r="J65" s="14">
        <v>42138</v>
      </c>
      <c r="K65" s="11" t="s">
        <v>931</v>
      </c>
      <c r="L65" s="11">
        <v>1</v>
      </c>
      <c r="M65" s="11" t="s">
        <v>1201</v>
      </c>
      <c r="N65" s="11" t="s">
        <v>936</v>
      </c>
      <c r="O65" s="13">
        <f t="shared" si="0"/>
        <v>1</v>
      </c>
      <c r="P65" s="13" t="str">
        <f t="shared" si="1"/>
        <v>Atenciones Medicas</v>
      </c>
      <c r="Q65" s="13">
        <f t="shared" si="2"/>
        <v>2</v>
      </c>
      <c r="R65" s="13" t="str">
        <f t="shared" si="3"/>
        <v>Mujer</v>
      </c>
      <c r="S65" s="11">
        <f>VLOOKUP(I65,edades!$B$3:$D$17,3)</f>
        <v>13</v>
      </c>
      <c r="T65" s="11" t="str">
        <f>VLOOKUP(DataCExterna!I65,edades!$B$3:$D$17,2)</f>
        <v>de 55 a 59 años</v>
      </c>
      <c r="U65" s="11" t="s">
        <v>1201</v>
      </c>
      <c r="V65" s="26">
        <f t="shared" si="4"/>
        <v>0</v>
      </c>
      <c r="W65" s="24">
        <v>1</v>
      </c>
      <c r="X65" s="24">
        <v>0</v>
      </c>
    </row>
    <row r="66" spans="1:24" x14ac:dyDescent="0.25">
      <c r="A66" s="11">
        <f t="shared" si="5"/>
        <v>65</v>
      </c>
      <c r="B66" s="11">
        <v>201505</v>
      </c>
      <c r="C66" s="11">
        <v>1234</v>
      </c>
      <c r="D66" s="11">
        <v>1</v>
      </c>
      <c r="E66" s="16" t="s">
        <v>159</v>
      </c>
      <c r="F66" s="16" t="s">
        <v>5</v>
      </c>
      <c r="G66" s="11" t="s">
        <v>1450</v>
      </c>
      <c r="H66" s="13" t="s">
        <v>1277</v>
      </c>
      <c r="I66" s="13">
        <v>46</v>
      </c>
      <c r="J66" s="14">
        <v>42129</v>
      </c>
      <c r="K66" s="11" t="s">
        <v>925</v>
      </c>
      <c r="L66" s="11">
        <v>1</v>
      </c>
      <c r="M66" s="11" t="s">
        <v>1163</v>
      </c>
      <c r="N66" s="11" t="s">
        <v>935</v>
      </c>
      <c r="O66" s="13">
        <f t="shared" si="0"/>
        <v>1</v>
      </c>
      <c r="P66" s="13" t="str">
        <f t="shared" si="1"/>
        <v>Atenciones Medicas</v>
      </c>
      <c r="Q66" s="13">
        <f t="shared" si="2"/>
        <v>2</v>
      </c>
      <c r="R66" s="13" t="str">
        <f t="shared" si="3"/>
        <v>Mujer</v>
      </c>
      <c r="S66" s="11">
        <f>VLOOKUP(I66,edades!$B$3:$D$17,3)</f>
        <v>11</v>
      </c>
      <c r="T66" s="11" t="str">
        <f>VLOOKUP(DataCExterna!I66,edades!$B$3:$D$17,2)</f>
        <v>de 45 a 49 años</v>
      </c>
      <c r="U66" s="11" t="s">
        <v>1163</v>
      </c>
      <c r="V66" s="26">
        <f t="shared" si="4"/>
        <v>0</v>
      </c>
      <c r="W66" s="24">
        <v>1</v>
      </c>
      <c r="X66" s="24">
        <v>0</v>
      </c>
    </row>
    <row r="67" spans="1:24" x14ac:dyDescent="0.25">
      <c r="A67" s="11">
        <f t="shared" si="5"/>
        <v>66</v>
      </c>
      <c r="B67" s="11">
        <v>201505</v>
      </c>
      <c r="C67" s="11">
        <v>1234</v>
      </c>
      <c r="D67" s="11">
        <v>1</v>
      </c>
      <c r="E67" s="16" t="s">
        <v>96</v>
      </c>
      <c r="F67" s="16" t="s">
        <v>5</v>
      </c>
      <c r="G67" s="11" t="s">
        <v>1577</v>
      </c>
      <c r="H67" s="13" t="s">
        <v>1277</v>
      </c>
      <c r="I67" s="13">
        <v>40</v>
      </c>
      <c r="J67" s="14">
        <v>42125</v>
      </c>
      <c r="K67" s="11" t="s">
        <v>923</v>
      </c>
      <c r="L67" s="11">
        <v>1</v>
      </c>
      <c r="M67" s="11" t="s">
        <v>953</v>
      </c>
      <c r="N67" s="11" t="s">
        <v>936</v>
      </c>
      <c r="O67" s="13">
        <f t="shared" ref="O67:O130" si="6">+L67</f>
        <v>1</v>
      </c>
      <c r="P67" s="13" t="str">
        <f t="shared" ref="P67:P130" si="7">IF(O67=1,"Atenciones Medicas","Atenciones No Medicas")</f>
        <v>Atenciones Medicas</v>
      </c>
      <c r="Q67" s="13">
        <f t="shared" ref="Q67:Q130" si="8">IF(H67="Hombre",1,2)</f>
        <v>2</v>
      </c>
      <c r="R67" s="13" t="str">
        <f t="shared" ref="R67:R130" si="9">IF(Q67=1,"Hombre","Mujer")</f>
        <v>Mujer</v>
      </c>
      <c r="S67" s="11">
        <f>VLOOKUP(I67,edades!$B$3:$D$17,3)</f>
        <v>10</v>
      </c>
      <c r="T67" s="11" t="str">
        <f>VLOOKUP(DataCExterna!I67,edades!$B$3:$D$17,2)</f>
        <v>de 40 a 44 años</v>
      </c>
      <c r="U67" s="11" t="s">
        <v>953</v>
      </c>
      <c r="V67" s="26">
        <f t="shared" ref="V67:V130" si="10">IF(N67="Definitivo",1,0)</f>
        <v>0</v>
      </c>
      <c r="W67" s="24">
        <v>1</v>
      </c>
      <c r="X67" s="24">
        <v>0</v>
      </c>
    </row>
    <row r="68" spans="1:24" x14ac:dyDescent="0.25">
      <c r="A68" s="11">
        <f t="shared" ref="A68:A131" si="11">+A67+1</f>
        <v>67</v>
      </c>
      <c r="B68" s="11">
        <v>201505</v>
      </c>
      <c r="C68" s="11">
        <v>1234</v>
      </c>
      <c r="D68" s="11">
        <v>1</v>
      </c>
      <c r="E68" s="16" t="s">
        <v>477</v>
      </c>
      <c r="F68" s="16" t="s">
        <v>5</v>
      </c>
      <c r="G68" s="11" t="s">
        <v>1963</v>
      </c>
      <c r="H68" s="13" t="s">
        <v>1277</v>
      </c>
      <c r="I68" s="13">
        <v>57</v>
      </c>
      <c r="J68" s="14">
        <v>42137</v>
      </c>
      <c r="K68" s="11" t="s">
        <v>927</v>
      </c>
      <c r="L68" s="11">
        <v>2</v>
      </c>
      <c r="M68" s="11" t="s">
        <v>1159</v>
      </c>
      <c r="N68" s="11" t="s">
        <v>936</v>
      </c>
      <c r="O68" s="13">
        <f t="shared" si="6"/>
        <v>2</v>
      </c>
      <c r="P68" s="13" t="str">
        <f t="shared" si="7"/>
        <v>Atenciones No Medicas</v>
      </c>
      <c r="Q68" s="13">
        <f t="shared" si="8"/>
        <v>2</v>
      </c>
      <c r="R68" s="13" t="str">
        <f t="shared" si="9"/>
        <v>Mujer</v>
      </c>
      <c r="S68" s="11">
        <f>VLOOKUP(I68,edades!$B$3:$D$17,3)</f>
        <v>13</v>
      </c>
      <c r="T68" s="11" t="str">
        <f>VLOOKUP(DataCExterna!I68,edades!$B$3:$D$17,2)</f>
        <v>de 55 a 59 años</v>
      </c>
      <c r="U68" s="11" t="s">
        <v>1159</v>
      </c>
      <c r="V68" s="26">
        <f t="shared" si="10"/>
        <v>0</v>
      </c>
      <c r="W68" s="24">
        <v>1</v>
      </c>
      <c r="X68" s="24">
        <v>0</v>
      </c>
    </row>
    <row r="69" spans="1:24" x14ac:dyDescent="0.25">
      <c r="A69" s="11">
        <f t="shared" si="11"/>
        <v>68</v>
      </c>
      <c r="B69" s="11">
        <v>201505</v>
      </c>
      <c r="C69" s="11">
        <v>1234</v>
      </c>
      <c r="D69" s="11">
        <v>1</v>
      </c>
      <c r="E69" s="16" t="s">
        <v>137</v>
      </c>
      <c r="F69" s="16" t="s">
        <v>5</v>
      </c>
      <c r="G69" s="11" t="s">
        <v>1810</v>
      </c>
      <c r="H69" s="13" t="s">
        <v>1277</v>
      </c>
      <c r="I69" s="13">
        <v>78</v>
      </c>
      <c r="J69" s="14">
        <v>42125</v>
      </c>
      <c r="K69" s="11" t="s">
        <v>924</v>
      </c>
      <c r="L69" s="11">
        <v>1</v>
      </c>
      <c r="M69" s="11" t="s">
        <v>8</v>
      </c>
      <c r="N69" s="11" t="s">
        <v>936</v>
      </c>
      <c r="O69" s="13">
        <f t="shared" si="6"/>
        <v>1</v>
      </c>
      <c r="P69" s="13" t="str">
        <f t="shared" si="7"/>
        <v>Atenciones Medicas</v>
      </c>
      <c r="Q69" s="13">
        <f t="shared" si="8"/>
        <v>2</v>
      </c>
      <c r="R69" s="13" t="str">
        <f t="shared" si="9"/>
        <v>Mujer</v>
      </c>
      <c r="S69" s="11">
        <f>VLOOKUP(I69,edades!$B$3:$D$17,3)</f>
        <v>15</v>
      </c>
      <c r="T69" s="11" t="str">
        <f>VLOOKUP(DataCExterna!I69,edades!$B$3:$D$17,2)</f>
        <v>de 65 años a más</v>
      </c>
      <c r="U69" s="11" t="s">
        <v>8</v>
      </c>
      <c r="V69" s="26">
        <f t="shared" si="10"/>
        <v>0</v>
      </c>
      <c r="W69" s="24">
        <v>1</v>
      </c>
      <c r="X69" s="24">
        <v>0</v>
      </c>
    </row>
    <row r="70" spans="1:24" x14ac:dyDescent="0.25">
      <c r="A70" s="11">
        <f t="shared" si="11"/>
        <v>69</v>
      </c>
      <c r="B70" s="11">
        <v>201505</v>
      </c>
      <c r="C70" s="11">
        <v>1234</v>
      </c>
      <c r="D70" s="11">
        <v>1</v>
      </c>
      <c r="E70" s="16" t="s">
        <v>199</v>
      </c>
      <c r="F70" s="16" t="s">
        <v>5</v>
      </c>
      <c r="G70" s="11" t="s">
        <v>1533</v>
      </c>
      <c r="H70" s="13" t="s">
        <v>1276</v>
      </c>
      <c r="I70" s="13">
        <v>66</v>
      </c>
      <c r="J70" s="14">
        <v>42129</v>
      </c>
      <c r="K70" s="11" t="s">
        <v>926</v>
      </c>
      <c r="L70" s="11">
        <v>2</v>
      </c>
      <c r="M70" s="11" t="s">
        <v>1200</v>
      </c>
      <c r="N70" s="11" t="s">
        <v>936</v>
      </c>
      <c r="O70" s="13">
        <f t="shared" si="6"/>
        <v>2</v>
      </c>
      <c r="P70" s="13" t="str">
        <f t="shared" si="7"/>
        <v>Atenciones No Medicas</v>
      </c>
      <c r="Q70" s="13">
        <f t="shared" si="8"/>
        <v>1</v>
      </c>
      <c r="R70" s="13" t="str">
        <f t="shared" si="9"/>
        <v>Hombre</v>
      </c>
      <c r="S70" s="11">
        <f>VLOOKUP(I70,edades!$B$3:$D$17,3)</f>
        <v>15</v>
      </c>
      <c r="T70" s="11" t="str">
        <f>VLOOKUP(DataCExterna!I70,edades!$B$3:$D$17,2)</f>
        <v>de 65 años a más</v>
      </c>
      <c r="U70" s="11" t="s">
        <v>1200</v>
      </c>
      <c r="V70" s="26">
        <f t="shared" si="10"/>
        <v>0</v>
      </c>
      <c r="W70" s="24">
        <v>1</v>
      </c>
      <c r="X70" s="24">
        <v>0</v>
      </c>
    </row>
    <row r="71" spans="1:24" x14ac:dyDescent="0.25">
      <c r="A71" s="11">
        <f t="shared" si="11"/>
        <v>70</v>
      </c>
      <c r="B71" s="11">
        <v>201505</v>
      </c>
      <c r="C71" s="11">
        <v>1234</v>
      </c>
      <c r="D71" s="11">
        <v>1</v>
      </c>
      <c r="E71" s="16" t="s">
        <v>317</v>
      </c>
      <c r="F71" s="16" t="s">
        <v>5</v>
      </c>
      <c r="G71" s="11" t="s">
        <v>2011</v>
      </c>
      <c r="H71" s="13" t="s">
        <v>1277</v>
      </c>
      <c r="I71" s="13">
        <v>44</v>
      </c>
      <c r="J71" s="14">
        <v>42137</v>
      </c>
      <c r="K71" s="11" t="s">
        <v>928</v>
      </c>
      <c r="L71" s="11">
        <v>2</v>
      </c>
      <c r="M71" s="11" t="s">
        <v>167</v>
      </c>
      <c r="N71" s="11" t="s">
        <v>936</v>
      </c>
      <c r="O71" s="13">
        <f t="shared" si="6"/>
        <v>2</v>
      </c>
      <c r="P71" s="13" t="str">
        <f t="shared" si="7"/>
        <v>Atenciones No Medicas</v>
      </c>
      <c r="Q71" s="13">
        <f t="shared" si="8"/>
        <v>2</v>
      </c>
      <c r="R71" s="13" t="str">
        <f t="shared" si="9"/>
        <v>Mujer</v>
      </c>
      <c r="S71" s="11">
        <f>VLOOKUP(I71,edades!$B$3:$D$17,3)</f>
        <v>10</v>
      </c>
      <c r="T71" s="11" t="str">
        <f>VLOOKUP(DataCExterna!I71,edades!$B$3:$D$17,2)</f>
        <v>de 40 a 44 años</v>
      </c>
      <c r="U71" s="11" t="s">
        <v>167</v>
      </c>
      <c r="V71" s="26">
        <f t="shared" si="10"/>
        <v>0</v>
      </c>
      <c r="W71" s="24">
        <v>1</v>
      </c>
      <c r="X71" s="24">
        <v>0</v>
      </c>
    </row>
    <row r="72" spans="1:24" x14ac:dyDescent="0.25">
      <c r="A72" s="11">
        <f t="shared" si="11"/>
        <v>71</v>
      </c>
      <c r="B72" s="11">
        <v>201505</v>
      </c>
      <c r="C72" s="11">
        <v>1234</v>
      </c>
      <c r="D72" s="11">
        <v>1</v>
      </c>
      <c r="E72" s="16" t="s">
        <v>863</v>
      </c>
      <c r="F72" s="16" t="s">
        <v>5</v>
      </c>
      <c r="G72" s="11" t="s">
        <v>1469</v>
      </c>
      <c r="H72" s="13" t="s">
        <v>1277</v>
      </c>
      <c r="I72" s="13">
        <v>60</v>
      </c>
      <c r="J72" s="14">
        <v>42135</v>
      </c>
      <c r="K72" s="11" t="s">
        <v>925</v>
      </c>
      <c r="L72" s="11">
        <v>1</v>
      </c>
      <c r="M72" s="11" t="s">
        <v>260</v>
      </c>
      <c r="N72" s="11" t="s">
        <v>936</v>
      </c>
      <c r="O72" s="13">
        <f t="shared" si="6"/>
        <v>1</v>
      </c>
      <c r="P72" s="13" t="str">
        <f t="shared" si="7"/>
        <v>Atenciones Medicas</v>
      </c>
      <c r="Q72" s="13">
        <f t="shared" si="8"/>
        <v>2</v>
      </c>
      <c r="R72" s="13" t="str">
        <f t="shared" si="9"/>
        <v>Mujer</v>
      </c>
      <c r="S72" s="11">
        <f>VLOOKUP(I72,edades!$B$3:$D$17,3)</f>
        <v>14</v>
      </c>
      <c r="T72" s="11" t="str">
        <f>VLOOKUP(DataCExterna!I72,edades!$B$3:$D$17,2)</f>
        <v>de 60 a 64 años</v>
      </c>
      <c r="U72" s="11" t="s">
        <v>260</v>
      </c>
      <c r="V72" s="26">
        <f t="shared" si="10"/>
        <v>0</v>
      </c>
      <c r="W72" s="24">
        <v>1</v>
      </c>
      <c r="X72" s="24">
        <v>0</v>
      </c>
    </row>
    <row r="73" spans="1:24" x14ac:dyDescent="0.25">
      <c r="A73" s="11">
        <f t="shared" si="11"/>
        <v>72</v>
      </c>
      <c r="B73" s="11">
        <v>201505</v>
      </c>
      <c r="C73" s="11">
        <v>1234</v>
      </c>
      <c r="D73" s="11">
        <v>1</v>
      </c>
      <c r="E73" s="16" t="s">
        <v>132</v>
      </c>
      <c r="F73" s="16" t="s">
        <v>5</v>
      </c>
      <c r="G73" s="11" t="s">
        <v>1404</v>
      </c>
      <c r="H73" s="13" t="s">
        <v>1277</v>
      </c>
      <c r="I73" s="13">
        <v>48</v>
      </c>
      <c r="J73" s="14">
        <v>42129</v>
      </c>
      <c r="K73" s="11" t="s">
        <v>925</v>
      </c>
      <c r="L73" s="11">
        <v>1</v>
      </c>
      <c r="M73" s="11" t="s">
        <v>1155</v>
      </c>
      <c r="N73" s="11" t="s">
        <v>935</v>
      </c>
      <c r="O73" s="13">
        <f t="shared" si="6"/>
        <v>1</v>
      </c>
      <c r="P73" s="13" t="str">
        <f t="shared" si="7"/>
        <v>Atenciones Medicas</v>
      </c>
      <c r="Q73" s="13">
        <f t="shared" si="8"/>
        <v>2</v>
      </c>
      <c r="R73" s="13" t="str">
        <f t="shared" si="9"/>
        <v>Mujer</v>
      </c>
      <c r="S73" s="11">
        <f>VLOOKUP(I73,edades!$B$3:$D$17,3)</f>
        <v>11</v>
      </c>
      <c r="T73" s="11" t="str">
        <f>VLOOKUP(DataCExterna!I73,edades!$B$3:$D$17,2)</f>
        <v>de 45 a 49 años</v>
      </c>
      <c r="U73" s="11" t="s">
        <v>1155</v>
      </c>
      <c r="V73" s="26">
        <f t="shared" si="10"/>
        <v>0</v>
      </c>
      <c r="W73" s="24">
        <v>1</v>
      </c>
      <c r="X73" s="24">
        <v>0</v>
      </c>
    </row>
    <row r="74" spans="1:24" x14ac:dyDescent="0.25">
      <c r="A74" s="11">
        <f t="shared" si="11"/>
        <v>73</v>
      </c>
      <c r="B74" s="11">
        <v>201505</v>
      </c>
      <c r="C74" s="11">
        <v>1234</v>
      </c>
      <c r="D74" s="11">
        <v>1</v>
      </c>
      <c r="E74" s="16" t="s">
        <v>708</v>
      </c>
      <c r="F74" s="16" t="s">
        <v>5</v>
      </c>
      <c r="G74" s="11" t="s">
        <v>1620</v>
      </c>
      <c r="H74" s="13" t="s">
        <v>1276</v>
      </c>
      <c r="I74" s="13">
        <v>23</v>
      </c>
      <c r="J74" s="14">
        <v>42132</v>
      </c>
      <c r="K74" s="11" t="s">
        <v>923</v>
      </c>
      <c r="L74" s="11">
        <v>1</v>
      </c>
      <c r="M74" s="11" t="s">
        <v>1120</v>
      </c>
      <c r="N74" s="11" t="s">
        <v>935</v>
      </c>
      <c r="O74" s="13">
        <f t="shared" si="6"/>
        <v>1</v>
      </c>
      <c r="P74" s="13" t="str">
        <f t="shared" si="7"/>
        <v>Atenciones Medicas</v>
      </c>
      <c r="Q74" s="13">
        <f t="shared" si="8"/>
        <v>1</v>
      </c>
      <c r="R74" s="13" t="str">
        <f t="shared" si="9"/>
        <v>Hombre</v>
      </c>
      <c r="S74" s="11">
        <f>VLOOKUP(I74,edades!$B$3:$D$17,3)</f>
        <v>6</v>
      </c>
      <c r="T74" s="11" t="str">
        <f>VLOOKUP(DataCExterna!I74,edades!$B$3:$D$17,2)</f>
        <v>de 20 a 24 años</v>
      </c>
      <c r="U74" s="11" t="s">
        <v>1120</v>
      </c>
      <c r="V74" s="26">
        <f t="shared" si="10"/>
        <v>0</v>
      </c>
      <c r="W74" s="24">
        <v>1</v>
      </c>
      <c r="X74" s="24">
        <v>0</v>
      </c>
    </row>
    <row r="75" spans="1:24" x14ac:dyDescent="0.25">
      <c r="A75" s="11">
        <f t="shared" si="11"/>
        <v>74</v>
      </c>
      <c r="B75" s="11">
        <v>201505</v>
      </c>
      <c r="C75" s="11">
        <v>1234</v>
      </c>
      <c r="D75" s="11">
        <v>1</v>
      </c>
      <c r="E75" s="16" t="s">
        <v>267</v>
      </c>
      <c r="F75" s="16" t="s">
        <v>5</v>
      </c>
      <c r="G75" s="11" t="s">
        <v>1857</v>
      </c>
      <c r="H75" s="13" t="s">
        <v>1276</v>
      </c>
      <c r="I75" s="13">
        <v>16</v>
      </c>
      <c r="J75" s="14">
        <v>42135</v>
      </c>
      <c r="K75" s="11" t="s">
        <v>927</v>
      </c>
      <c r="L75" s="11">
        <v>2</v>
      </c>
      <c r="M75" s="11" t="s">
        <v>1132</v>
      </c>
      <c r="N75" s="15" t="s">
        <v>934</v>
      </c>
      <c r="O75" s="13">
        <f t="shared" si="6"/>
        <v>2</v>
      </c>
      <c r="P75" s="13" t="str">
        <f t="shared" si="7"/>
        <v>Atenciones No Medicas</v>
      </c>
      <c r="Q75" s="13">
        <f t="shared" si="8"/>
        <v>1</v>
      </c>
      <c r="R75" s="13" t="str">
        <f t="shared" si="9"/>
        <v>Hombre</v>
      </c>
      <c r="S75" s="11">
        <f>VLOOKUP(I75,edades!$B$3:$D$17,3)</f>
        <v>5</v>
      </c>
      <c r="T75" s="11" t="str">
        <f>VLOOKUP(DataCExterna!I75,edades!$B$3:$D$17,2)</f>
        <v>de 15 a 19 años</v>
      </c>
      <c r="U75" s="11" t="s">
        <v>1132</v>
      </c>
      <c r="V75" s="26">
        <f t="shared" si="10"/>
        <v>1</v>
      </c>
      <c r="W75" s="26">
        <v>1</v>
      </c>
      <c r="X75" s="26">
        <v>1</v>
      </c>
    </row>
    <row r="76" spans="1:24" x14ac:dyDescent="0.25">
      <c r="A76" s="11">
        <f t="shared" si="11"/>
        <v>75</v>
      </c>
      <c r="B76" s="11">
        <v>201505</v>
      </c>
      <c r="C76" s="11">
        <v>1234</v>
      </c>
      <c r="D76" s="11">
        <v>1</v>
      </c>
      <c r="E76" s="16" t="s">
        <v>139</v>
      </c>
      <c r="F76" s="16" t="s">
        <v>5</v>
      </c>
      <c r="G76" s="11" t="s">
        <v>1913</v>
      </c>
      <c r="H76" s="13" t="s">
        <v>1277</v>
      </c>
      <c r="I76" s="13">
        <v>85</v>
      </c>
      <c r="J76" s="14">
        <v>42138</v>
      </c>
      <c r="K76" s="11" t="s">
        <v>927</v>
      </c>
      <c r="L76" s="11">
        <v>2</v>
      </c>
      <c r="M76" s="11" t="s">
        <v>1210</v>
      </c>
      <c r="N76" s="15" t="s">
        <v>934</v>
      </c>
      <c r="O76" s="13">
        <f t="shared" si="6"/>
        <v>2</v>
      </c>
      <c r="P76" s="13" t="str">
        <f t="shared" si="7"/>
        <v>Atenciones No Medicas</v>
      </c>
      <c r="Q76" s="13">
        <f t="shared" si="8"/>
        <v>2</v>
      </c>
      <c r="R76" s="13" t="str">
        <f t="shared" si="9"/>
        <v>Mujer</v>
      </c>
      <c r="S76" s="11">
        <f>VLOOKUP(I76,edades!$B$3:$D$17,3)</f>
        <v>15</v>
      </c>
      <c r="T76" s="11" t="str">
        <f>VLOOKUP(DataCExterna!I76,edades!$B$3:$D$17,2)</f>
        <v>de 65 años a más</v>
      </c>
      <c r="U76" s="11" t="s">
        <v>1210</v>
      </c>
      <c r="V76" s="26">
        <f t="shared" si="10"/>
        <v>1</v>
      </c>
      <c r="W76" s="24">
        <v>1</v>
      </c>
      <c r="X76" s="24">
        <v>0</v>
      </c>
    </row>
    <row r="77" spans="1:24" x14ac:dyDescent="0.25">
      <c r="A77" s="11">
        <f t="shared" si="11"/>
        <v>76</v>
      </c>
      <c r="B77" s="11">
        <v>201505</v>
      </c>
      <c r="C77" s="11">
        <v>1234</v>
      </c>
      <c r="D77" s="11">
        <v>1</v>
      </c>
      <c r="E77" s="16" t="s">
        <v>105</v>
      </c>
      <c r="F77" s="16" t="s">
        <v>5</v>
      </c>
      <c r="G77" s="30" t="s">
        <v>1275</v>
      </c>
      <c r="H77" s="13" t="s">
        <v>1277</v>
      </c>
      <c r="I77" s="13">
        <v>55</v>
      </c>
      <c r="J77" s="14">
        <v>42154</v>
      </c>
      <c r="K77" s="11" t="s">
        <v>923</v>
      </c>
      <c r="L77" s="11">
        <v>1</v>
      </c>
      <c r="M77" s="11" t="s">
        <v>2080</v>
      </c>
      <c r="N77" s="11" t="s">
        <v>936</v>
      </c>
      <c r="O77" s="13">
        <f t="shared" si="6"/>
        <v>1</v>
      </c>
      <c r="P77" s="13" t="str">
        <f t="shared" si="7"/>
        <v>Atenciones Medicas</v>
      </c>
      <c r="Q77" s="13">
        <f t="shared" si="8"/>
        <v>2</v>
      </c>
      <c r="R77" s="13" t="str">
        <f t="shared" si="9"/>
        <v>Mujer</v>
      </c>
      <c r="S77" s="11">
        <f>VLOOKUP(I77,edades!$B$3:$D$17,3)</f>
        <v>13</v>
      </c>
      <c r="T77" s="11" t="str">
        <f>VLOOKUP(DataCExterna!I77,edades!$B$3:$D$17,2)</f>
        <v>de 55 a 59 años</v>
      </c>
      <c r="U77" s="11" t="s">
        <v>29</v>
      </c>
      <c r="V77" s="26">
        <f t="shared" si="10"/>
        <v>0</v>
      </c>
      <c r="W77" s="23">
        <v>0</v>
      </c>
      <c r="X77" s="23">
        <v>0</v>
      </c>
    </row>
    <row r="78" spans="1:24" x14ac:dyDescent="0.25">
      <c r="A78" s="11">
        <f t="shared" si="11"/>
        <v>77</v>
      </c>
      <c r="B78" s="11">
        <v>201505</v>
      </c>
      <c r="C78" s="11">
        <v>1234</v>
      </c>
      <c r="D78" s="11">
        <v>1</v>
      </c>
      <c r="E78" s="16" t="s">
        <v>663</v>
      </c>
      <c r="F78" s="16" t="s">
        <v>5</v>
      </c>
      <c r="G78" s="11" t="s">
        <v>1585</v>
      </c>
      <c r="H78" s="13" t="s">
        <v>1276</v>
      </c>
      <c r="I78" s="13">
        <v>45</v>
      </c>
      <c r="J78" s="14">
        <v>42131</v>
      </c>
      <c r="K78" s="11" t="s">
        <v>923</v>
      </c>
      <c r="L78" s="11">
        <v>1</v>
      </c>
      <c r="M78" s="11" t="s">
        <v>1109</v>
      </c>
      <c r="N78" s="15" t="s">
        <v>934</v>
      </c>
      <c r="O78" s="13">
        <f t="shared" si="6"/>
        <v>1</v>
      </c>
      <c r="P78" s="13" t="str">
        <f t="shared" si="7"/>
        <v>Atenciones Medicas</v>
      </c>
      <c r="Q78" s="13">
        <f t="shared" si="8"/>
        <v>1</v>
      </c>
      <c r="R78" s="13" t="str">
        <f t="shared" si="9"/>
        <v>Hombre</v>
      </c>
      <c r="S78" s="11">
        <f>VLOOKUP(I78,edades!$B$3:$D$17,3)</f>
        <v>11</v>
      </c>
      <c r="T78" s="11" t="str">
        <f>VLOOKUP(DataCExterna!I78,edades!$B$3:$D$17,2)</f>
        <v>de 45 a 49 años</v>
      </c>
      <c r="U78" s="11" t="s">
        <v>1109</v>
      </c>
      <c r="V78" s="26">
        <f t="shared" si="10"/>
        <v>1</v>
      </c>
      <c r="W78" s="26">
        <v>1</v>
      </c>
      <c r="X78" s="26">
        <v>1</v>
      </c>
    </row>
    <row r="79" spans="1:24" x14ac:dyDescent="0.25">
      <c r="A79" s="11">
        <f t="shared" si="11"/>
        <v>78</v>
      </c>
      <c r="B79" s="11">
        <v>201505</v>
      </c>
      <c r="C79" s="11">
        <v>1234</v>
      </c>
      <c r="D79" s="11">
        <v>1</v>
      </c>
      <c r="E79" s="16" t="s">
        <v>335</v>
      </c>
      <c r="F79" s="16" t="s">
        <v>5</v>
      </c>
      <c r="G79" s="11" t="s">
        <v>1451</v>
      </c>
      <c r="H79" s="13" t="s">
        <v>1276</v>
      </c>
      <c r="I79" s="13">
        <v>80</v>
      </c>
      <c r="J79" s="14">
        <v>42141</v>
      </c>
      <c r="K79" s="11" t="s">
        <v>925</v>
      </c>
      <c r="L79" s="11">
        <v>1</v>
      </c>
      <c r="M79" s="11" t="s">
        <v>1086</v>
      </c>
      <c r="N79" s="11" t="s">
        <v>936</v>
      </c>
      <c r="O79" s="13">
        <f t="shared" si="6"/>
        <v>1</v>
      </c>
      <c r="P79" s="13" t="str">
        <f t="shared" si="7"/>
        <v>Atenciones Medicas</v>
      </c>
      <c r="Q79" s="13">
        <f t="shared" si="8"/>
        <v>1</v>
      </c>
      <c r="R79" s="13" t="str">
        <f t="shared" si="9"/>
        <v>Hombre</v>
      </c>
      <c r="S79" s="11">
        <f>VLOOKUP(I79,edades!$B$3:$D$17,3)</f>
        <v>15</v>
      </c>
      <c r="T79" s="11" t="str">
        <f>VLOOKUP(DataCExterna!I79,edades!$B$3:$D$17,2)</f>
        <v>de 65 años a más</v>
      </c>
      <c r="U79" s="11" t="s">
        <v>1086</v>
      </c>
      <c r="V79" s="26">
        <f t="shared" si="10"/>
        <v>0</v>
      </c>
      <c r="W79" s="24">
        <v>1</v>
      </c>
      <c r="X79" s="24">
        <v>0</v>
      </c>
    </row>
    <row r="80" spans="1:24" x14ac:dyDescent="0.25">
      <c r="A80" s="11">
        <f t="shared" si="11"/>
        <v>79</v>
      </c>
      <c r="B80" s="11">
        <v>201505</v>
      </c>
      <c r="C80" s="11">
        <v>1234</v>
      </c>
      <c r="D80" s="11">
        <v>1</v>
      </c>
      <c r="E80" s="16" t="s">
        <v>710</v>
      </c>
      <c r="F80" s="16" t="s">
        <v>5</v>
      </c>
      <c r="G80" s="11" t="s">
        <v>1706</v>
      </c>
      <c r="H80" s="13" t="s">
        <v>1277</v>
      </c>
      <c r="I80" s="13">
        <v>71</v>
      </c>
      <c r="J80" s="14">
        <v>42132</v>
      </c>
      <c r="K80" s="11" t="s">
        <v>923</v>
      </c>
      <c r="L80" s="11">
        <v>1</v>
      </c>
      <c r="M80" s="11" t="s">
        <v>1026</v>
      </c>
      <c r="N80" s="11" t="s">
        <v>936</v>
      </c>
      <c r="O80" s="13">
        <f t="shared" si="6"/>
        <v>1</v>
      </c>
      <c r="P80" s="13" t="str">
        <f t="shared" si="7"/>
        <v>Atenciones Medicas</v>
      </c>
      <c r="Q80" s="13">
        <f t="shared" si="8"/>
        <v>2</v>
      </c>
      <c r="R80" s="13" t="str">
        <f t="shared" si="9"/>
        <v>Mujer</v>
      </c>
      <c r="S80" s="11">
        <f>VLOOKUP(I80,edades!$B$3:$D$17,3)</f>
        <v>15</v>
      </c>
      <c r="T80" s="11" t="str">
        <f>VLOOKUP(DataCExterna!I80,edades!$B$3:$D$17,2)</f>
        <v>de 65 años a más</v>
      </c>
      <c r="U80" s="11" t="s">
        <v>1026</v>
      </c>
      <c r="V80" s="26">
        <f t="shared" si="10"/>
        <v>0</v>
      </c>
      <c r="W80" s="24">
        <v>1</v>
      </c>
      <c r="X80" s="24">
        <v>0</v>
      </c>
    </row>
    <row r="81" spans="1:24" x14ac:dyDescent="0.25">
      <c r="A81" s="11">
        <f t="shared" si="11"/>
        <v>80</v>
      </c>
      <c r="B81" s="11">
        <v>201505</v>
      </c>
      <c r="C81" s="11">
        <v>1234</v>
      </c>
      <c r="D81" s="11">
        <v>1</v>
      </c>
      <c r="E81" s="16" t="s">
        <v>612</v>
      </c>
      <c r="F81" s="16" t="s">
        <v>5</v>
      </c>
      <c r="G81" s="11" t="s">
        <v>1783</v>
      </c>
      <c r="H81" s="13" t="s">
        <v>1276</v>
      </c>
      <c r="I81" s="13">
        <v>71</v>
      </c>
      <c r="J81" s="14">
        <v>42135</v>
      </c>
      <c r="K81" s="11" t="s">
        <v>924</v>
      </c>
      <c r="L81" s="11">
        <v>1</v>
      </c>
      <c r="M81" s="11" t="s">
        <v>87</v>
      </c>
      <c r="N81" s="15" t="s">
        <v>934</v>
      </c>
      <c r="O81" s="13">
        <f t="shared" si="6"/>
        <v>1</v>
      </c>
      <c r="P81" s="13" t="str">
        <f t="shared" si="7"/>
        <v>Atenciones Medicas</v>
      </c>
      <c r="Q81" s="13">
        <f t="shared" si="8"/>
        <v>1</v>
      </c>
      <c r="R81" s="13" t="str">
        <f t="shared" si="9"/>
        <v>Hombre</v>
      </c>
      <c r="S81" s="11">
        <f>VLOOKUP(I81,edades!$B$3:$D$17,3)</f>
        <v>15</v>
      </c>
      <c r="T81" s="11" t="str">
        <f>VLOOKUP(DataCExterna!I81,edades!$B$3:$D$17,2)</f>
        <v>de 65 años a más</v>
      </c>
      <c r="U81" s="11" t="s">
        <v>87</v>
      </c>
      <c r="V81" s="26">
        <f t="shared" si="10"/>
        <v>1</v>
      </c>
      <c r="W81" s="26">
        <v>1</v>
      </c>
      <c r="X81" s="26">
        <v>1</v>
      </c>
    </row>
    <row r="82" spans="1:24" x14ac:dyDescent="0.25">
      <c r="A82" s="11">
        <f t="shared" si="11"/>
        <v>81</v>
      </c>
      <c r="B82" s="11">
        <v>201505</v>
      </c>
      <c r="C82" s="11">
        <v>1234</v>
      </c>
      <c r="D82" s="11">
        <v>1</v>
      </c>
      <c r="E82" s="16" t="s">
        <v>579</v>
      </c>
      <c r="F82" s="16" t="s">
        <v>5</v>
      </c>
      <c r="G82" s="11" t="s">
        <v>1860</v>
      </c>
      <c r="H82" s="13" t="s">
        <v>1276</v>
      </c>
      <c r="I82" s="13">
        <v>77</v>
      </c>
      <c r="J82" s="14">
        <v>42125</v>
      </c>
      <c r="K82" s="11" t="s">
        <v>927</v>
      </c>
      <c r="L82" s="11">
        <v>2</v>
      </c>
      <c r="M82" s="11" t="s">
        <v>1138</v>
      </c>
      <c r="N82" s="11" t="s">
        <v>935</v>
      </c>
      <c r="O82" s="13">
        <f t="shared" si="6"/>
        <v>2</v>
      </c>
      <c r="P82" s="13" t="str">
        <f t="shared" si="7"/>
        <v>Atenciones No Medicas</v>
      </c>
      <c r="Q82" s="13">
        <f t="shared" si="8"/>
        <v>1</v>
      </c>
      <c r="R82" s="13" t="str">
        <f t="shared" si="9"/>
        <v>Hombre</v>
      </c>
      <c r="S82" s="11">
        <f>VLOOKUP(I82,edades!$B$3:$D$17,3)</f>
        <v>15</v>
      </c>
      <c r="T82" s="11" t="str">
        <f>VLOOKUP(DataCExterna!I82,edades!$B$3:$D$17,2)</f>
        <v>de 65 años a más</v>
      </c>
      <c r="U82" s="11" t="s">
        <v>1138</v>
      </c>
      <c r="V82" s="26">
        <f t="shared" si="10"/>
        <v>0</v>
      </c>
      <c r="W82" s="24">
        <v>1</v>
      </c>
      <c r="X82" s="24">
        <v>0</v>
      </c>
    </row>
    <row r="83" spans="1:24" x14ac:dyDescent="0.25">
      <c r="A83" s="11">
        <f t="shared" si="11"/>
        <v>82</v>
      </c>
      <c r="B83" s="11">
        <v>201505</v>
      </c>
      <c r="C83" s="11">
        <v>1234</v>
      </c>
      <c r="D83" s="11">
        <v>1</v>
      </c>
      <c r="E83" s="16" t="s">
        <v>524</v>
      </c>
      <c r="F83" s="16" t="s">
        <v>5</v>
      </c>
      <c r="G83" s="11" t="s">
        <v>1943</v>
      </c>
      <c r="H83" s="13" t="s">
        <v>1277</v>
      </c>
      <c r="I83" s="13">
        <v>61</v>
      </c>
      <c r="J83" s="14">
        <v>42138</v>
      </c>
      <c r="K83" s="11" t="s">
        <v>927</v>
      </c>
      <c r="L83" s="11">
        <v>2</v>
      </c>
      <c r="M83" s="11" t="s">
        <v>185</v>
      </c>
      <c r="N83" s="15" t="s">
        <v>934</v>
      </c>
      <c r="O83" s="13">
        <f t="shared" si="6"/>
        <v>2</v>
      </c>
      <c r="P83" s="13" t="str">
        <f t="shared" si="7"/>
        <v>Atenciones No Medicas</v>
      </c>
      <c r="Q83" s="13">
        <f t="shared" si="8"/>
        <v>2</v>
      </c>
      <c r="R83" s="13" t="str">
        <f t="shared" si="9"/>
        <v>Mujer</v>
      </c>
      <c r="S83" s="11">
        <f>VLOOKUP(I83,edades!$B$3:$D$17,3)</f>
        <v>14</v>
      </c>
      <c r="T83" s="11" t="str">
        <f>VLOOKUP(DataCExterna!I83,edades!$B$3:$D$17,2)</f>
        <v>de 60 a 64 años</v>
      </c>
      <c r="U83" s="11" t="s">
        <v>185</v>
      </c>
      <c r="V83" s="26">
        <f t="shared" si="10"/>
        <v>1</v>
      </c>
      <c r="W83" s="26">
        <v>1</v>
      </c>
      <c r="X83" s="26">
        <v>1</v>
      </c>
    </row>
    <row r="84" spans="1:24" x14ac:dyDescent="0.25">
      <c r="A84" s="11">
        <f t="shared" si="11"/>
        <v>83</v>
      </c>
      <c r="B84" s="11">
        <v>201505</v>
      </c>
      <c r="C84" s="11">
        <v>1234</v>
      </c>
      <c r="D84" s="11">
        <v>1</v>
      </c>
      <c r="E84" s="16" t="s">
        <v>530</v>
      </c>
      <c r="F84" s="16" t="s">
        <v>5</v>
      </c>
      <c r="G84" s="11" t="s">
        <v>1323</v>
      </c>
      <c r="H84" s="13" t="s">
        <v>1277</v>
      </c>
      <c r="I84" s="13">
        <v>45</v>
      </c>
      <c r="J84" s="14">
        <v>42134</v>
      </c>
      <c r="K84" s="11" t="s">
        <v>931</v>
      </c>
      <c r="L84" s="11">
        <v>1</v>
      </c>
      <c r="M84" s="11" t="s">
        <v>1013</v>
      </c>
      <c r="N84" s="11" t="s">
        <v>936</v>
      </c>
      <c r="O84" s="13">
        <f t="shared" si="6"/>
        <v>1</v>
      </c>
      <c r="P84" s="13" t="str">
        <f t="shared" si="7"/>
        <v>Atenciones Medicas</v>
      </c>
      <c r="Q84" s="13">
        <f t="shared" si="8"/>
        <v>2</v>
      </c>
      <c r="R84" s="13" t="str">
        <f t="shared" si="9"/>
        <v>Mujer</v>
      </c>
      <c r="S84" s="11">
        <f>VLOOKUP(I84,edades!$B$3:$D$17,3)</f>
        <v>11</v>
      </c>
      <c r="T84" s="11" t="str">
        <f>VLOOKUP(DataCExterna!I84,edades!$B$3:$D$17,2)</f>
        <v>de 45 a 49 años</v>
      </c>
      <c r="U84" s="11" t="s">
        <v>1013</v>
      </c>
      <c r="V84" s="26">
        <f t="shared" si="10"/>
        <v>0</v>
      </c>
      <c r="W84" s="24">
        <v>1</v>
      </c>
      <c r="X84" s="24">
        <v>0</v>
      </c>
    </row>
    <row r="85" spans="1:24" x14ac:dyDescent="0.25">
      <c r="A85" s="11">
        <f t="shared" si="11"/>
        <v>84</v>
      </c>
      <c r="B85" s="11">
        <v>201505</v>
      </c>
      <c r="C85" s="11">
        <v>1234</v>
      </c>
      <c r="D85" s="11">
        <v>1</v>
      </c>
      <c r="E85" s="16" t="s">
        <v>53</v>
      </c>
      <c r="F85" s="16" t="s">
        <v>5</v>
      </c>
      <c r="G85" s="11" t="s">
        <v>1844</v>
      </c>
      <c r="H85" s="13" t="s">
        <v>1277</v>
      </c>
      <c r="I85" s="13">
        <v>65</v>
      </c>
      <c r="J85" s="14">
        <v>42125</v>
      </c>
      <c r="K85" s="11" t="s">
        <v>924</v>
      </c>
      <c r="L85" s="11">
        <v>1</v>
      </c>
      <c r="M85" s="11" t="s">
        <v>273</v>
      </c>
      <c r="N85" s="11" t="s">
        <v>935</v>
      </c>
      <c r="O85" s="13">
        <f t="shared" si="6"/>
        <v>1</v>
      </c>
      <c r="P85" s="13" t="str">
        <f t="shared" si="7"/>
        <v>Atenciones Medicas</v>
      </c>
      <c r="Q85" s="13">
        <f t="shared" si="8"/>
        <v>2</v>
      </c>
      <c r="R85" s="13" t="str">
        <f t="shared" si="9"/>
        <v>Mujer</v>
      </c>
      <c r="S85" s="11">
        <f>VLOOKUP(I85,edades!$B$3:$D$17,3)</f>
        <v>15</v>
      </c>
      <c r="T85" s="11" t="str">
        <f>VLOOKUP(DataCExterna!I85,edades!$B$3:$D$17,2)</f>
        <v>de 65 años a más</v>
      </c>
      <c r="U85" s="11" t="s">
        <v>273</v>
      </c>
      <c r="V85" s="26">
        <f t="shared" si="10"/>
        <v>0</v>
      </c>
      <c r="W85" s="24">
        <v>1</v>
      </c>
      <c r="X85" s="24">
        <v>0</v>
      </c>
    </row>
    <row r="86" spans="1:24" x14ac:dyDescent="0.25">
      <c r="A86" s="11">
        <f t="shared" si="11"/>
        <v>85</v>
      </c>
      <c r="B86" s="11">
        <v>201505</v>
      </c>
      <c r="C86" s="11">
        <v>1234</v>
      </c>
      <c r="D86" s="11">
        <v>1</v>
      </c>
      <c r="E86" s="16" t="s">
        <v>110</v>
      </c>
      <c r="F86" s="16" t="s">
        <v>5</v>
      </c>
      <c r="G86" s="11" t="s">
        <v>1641</v>
      </c>
      <c r="H86" s="13" t="s">
        <v>1276</v>
      </c>
      <c r="I86" s="13">
        <v>62</v>
      </c>
      <c r="J86" s="14">
        <v>42129</v>
      </c>
      <c r="K86" s="11" t="s">
        <v>923</v>
      </c>
      <c r="L86" s="11">
        <v>1</v>
      </c>
      <c r="M86" s="11" t="s">
        <v>55</v>
      </c>
      <c r="N86" s="11" t="s">
        <v>936</v>
      </c>
      <c r="O86" s="13">
        <f t="shared" si="6"/>
        <v>1</v>
      </c>
      <c r="P86" s="13" t="str">
        <f t="shared" si="7"/>
        <v>Atenciones Medicas</v>
      </c>
      <c r="Q86" s="13">
        <f t="shared" si="8"/>
        <v>1</v>
      </c>
      <c r="R86" s="13" t="str">
        <f t="shared" si="9"/>
        <v>Hombre</v>
      </c>
      <c r="S86" s="11">
        <f>VLOOKUP(I86,edades!$B$3:$D$17,3)</f>
        <v>14</v>
      </c>
      <c r="T86" s="11" t="str">
        <f>VLOOKUP(DataCExterna!I86,edades!$B$3:$D$17,2)</f>
        <v>de 60 a 64 años</v>
      </c>
      <c r="U86" s="11" t="s">
        <v>55</v>
      </c>
      <c r="V86" s="26">
        <f t="shared" si="10"/>
        <v>0</v>
      </c>
      <c r="W86" s="24">
        <v>1</v>
      </c>
      <c r="X86" s="24">
        <v>0</v>
      </c>
    </row>
    <row r="87" spans="1:24" x14ac:dyDescent="0.25">
      <c r="A87" s="11">
        <f t="shared" si="11"/>
        <v>86</v>
      </c>
      <c r="B87" s="11">
        <v>201505</v>
      </c>
      <c r="C87" s="11">
        <v>1234</v>
      </c>
      <c r="D87" s="11">
        <v>1</v>
      </c>
      <c r="E87" s="16" t="s">
        <v>127</v>
      </c>
      <c r="F87" s="16" t="s">
        <v>5</v>
      </c>
      <c r="G87" s="11" t="s">
        <v>1581</v>
      </c>
      <c r="H87" s="13" t="s">
        <v>1276</v>
      </c>
      <c r="I87" s="13">
        <v>39</v>
      </c>
      <c r="J87" s="14">
        <v>42134</v>
      </c>
      <c r="K87" s="11" t="s">
        <v>923</v>
      </c>
      <c r="L87" s="11">
        <v>1</v>
      </c>
      <c r="M87" s="11" t="s">
        <v>1035</v>
      </c>
      <c r="N87" s="15" t="s">
        <v>934</v>
      </c>
      <c r="O87" s="13">
        <f t="shared" si="6"/>
        <v>1</v>
      </c>
      <c r="P87" s="13" t="str">
        <f t="shared" si="7"/>
        <v>Atenciones Medicas</v>
      </c>
      <c r="Q87" s="13">
        <f t="shared" si="8"/>
        <v>1</v>
      </c>
      <c r="R87" s="13" t="str">
        <f t="shared" si="9"/>
        <v>Hombre</v>
      </c>
      <c r="S87" s="11">
        <f>VLOOKUP(I87,edades!$B$3:$D$17,3)</f>
        <v>9</v>
      </c>
      <c r="T87" s="11" t="str">
        <f>VLOOKUP(DataCExterna!I87,edades!$B$3:$D$17,2)</f>
        <v>de 35 a 39 años</v>
      </c>
      <c r="U87" s="11" t="s">
        <v>1035</v>
      </c>
      <c r="V87" s="26">
        <f t="shared" si="10"/>
        <v>1</v>
      </c>
      <c r="W87" s="26">
        <v>1</v>
      </c>
      <c r="X87" s="26">
        <v>1</v>
      </c>
    </row>
    <row r="88" spans="1:24" x14ac:dyDescent="0.25">
      <c r="A88" s="11">
        <f t="shared" si="11"/>
        <v>87</v>
      </c>
      <c r="B88" s="11">
        <v>201505</v>
      </c>
      <c r="C88" s="11">
        <v>1234</v>
      </c>
      <c r="D88" s="11">
        <v>1</v>
      </c>
      <c r="E88" s="16" t="s">
        <v>703</v>
      </c>
      <c r="F88" s="16" t="s">
        <v>5</v>
      </c>
      <c r="G88" s="11" t="s">
        <v>1612</v>
      </c>
      <c r="H88" s="13" t="s">
        <v>1276</v>
      </c>
      <c r="I88" s="13">
        <v>63</v>
      </c>
      <c r="J88" s="14">
        <v>42133</v>
      </c>
      <c r="K88" s="11" t="s">
        <v>923</v>
      </c>
      <c r="L88" s="11">
        <v>1</v>
      </c>
      <c r="M88" s="11" t="s">
        <v>1045</v>
      </c>
      <c r="N88" s="11" t="s">
        <v>935</v>
      </c>
      <c r="O88" s="13">
        <f t="shared" si="6"/>
        <v>1</v>
      </c>
      <c r="P88" s="13" t="str">
        <f t="shared" si="7"/>
        <v>Atenciones Medicas</v>
      </c>
      <c r="Q88" s="13">
        <f t="shared" si="8"/>
        <v>1</v>
      </c>
      <c r="R88" s="13" t="str">
        <f t="shared" si="9"/>
        <v>Hombre</v>
      </c>
      <c r="S88" s="11">
        <f>VLOOKUP(I88,edades!$B$3:$D$17,3)</f>
        <v>14</v>
      </c>
      <c r="T88" s="11" t="str">
        <f>VLOOKUP(DataCExterna!I88,edades!$B$3:$D$17,2)</f>
        <v>de 60 a 64 años</v>
      </c>
      <c r="U88" s="11" t="s">
        <v>1045</v>
      </c>
      <c r="V88" s="26">
        <f t="shared" si="10"/>
        <v>0</v>
      </c>
      <c r="W88" s="24">
        <v>1</v>
      </c>
      <c r="X88" s="24">
        <v>0</v>
      </c>
    </row>
    <row r="89" spans="1:24" x14ac:dyDescent="0.25">
      <c r="A89" s="11">
        <f t="shared" si="11"/>
        <v>88</v>
      </c>
      <c r="B89" s="11">
        <v>201505</v>
      </c>
      <c r="C89" s="11">
        <v>1234</v>
      </c>
      <c r="D89" s="11">
        <v>1</v>
      </c>
      <c r="E89" s="16" t="s">
        <v>169</v>
      </c>
      <c r="F89" s="16" t="s">
        <v>5</v>
      </c>
      <c r="G89" s="11" t="s">
        <v>1877</v>
      </c>
      <c r="H89" s="13" t="s">
        <v>1277</v>
      </c>
      <c r="I89" s="13">
        <v>51</v>
      </c>
      <c r="J89" s="14">
        <v>42138</v>
      </c>
      <c r="K89" s="11" t="s">
        <v>927</v>
      </c>
      <c r="L89" s="11">
        <v>2</v>
      </c>
      <c r="M89" s="11" t="s">
        <v>194</v>
      </c>
      <c r="N89" s="11" t="s">
        <v>935</v>
      </c>
      <c r="O89" s="13">
        <f t="shared" si="6"/>
        <v>2</v>
      </c>
      <c r="P89" s="13" t="str">
        <f t="shared" si="7"/>
        <v>Atenciones No Medicas</v>
      </c>
      <c r="Q89" s="13">
        <f t="shared" si="8"/>
        <v>2</v>
      </c>
      <c r="R89" s="13" t="str">
        <f t="shared" si="9"/>
        <v>Mujer</v>
      </c>
      <c r="S89" s="11">
        <f>VLOOKUP(I89,edades!$B$3:$D$17,3)</f>
        <v>12</v>
      </c>
      <c r="T89" s="11" t="str">
        <f>VLOOKUP(DataCExterna!I89,edades!$B$3:$D$17,2)</f>
        <v>de 50 a 54 años</v>
      </c>
      <c r="U89" s="11" t="s">
        <v>194</v>
      </c>
      <c r="V89" s="26">
        <f t="shared" si="10"/>
        <v>0</v>
      </c>
      <c r="W89" s="24">
        <v>1</v>
      </c>
      <c r="X89" s="24">
        <v>0</v>
      </c>
    </row>
    <row r="90" spans="1:24" x14ac:dyDescent="0.25">
      <c r="A90" s="11">
        <f t="shared" si="11"/>
        <v>89</v>
      </c>
      <c r="B90" s="11">
        <v>201505</v>
      </c>
      <c r="C90" s="11">
        <v>1234</v>
      </c>
      <c r="D90" s="11">
        <v>1</v>
      </c>
      <c r="E90" s="16" t="s">
        <v>217</v>
      </c>
      <c r="F90" s="16" t="s">
        <v>5</v>
      </c>
      <c r="G90" s="11" t="s">
        <v>1382</v>
      </c>
      <c r="H90" s="13" t="s">
        <v>1277</v>
      </c>
      <c r="I90" s="13">
        <v>77</v>
      </c>
      <c r="J90" s="14">
        <v>42133</v>
      </c>
      <c r="K90" s="11" t="s">
        <v>931</v>
      </c>
      <c r="L90" s="11">
        <v>1</v>
      </c>
      <c r="M90" s="11" t="s">
        <v>1009</v>
      </c>
      <c r="N90" s="11" t="s">
        <v>936</v>
      </c>
      <c r="O90" s="13">
        <f t="shared" si="6"/>
        <v>1</v>
      </c>
      <c r="P90" s="13" t="str">
        <f t="shared" si="7"/>
        <v>Atenciones Medicas</v>
      </c>
      <c r="Q90" s="13">
        <f t="shared" si="8"/>
        <v>2</v>
      </c>
      <c r="R90" s="13" t="str">
        <f t="shared" si="9"/>
        <v>Mujer</v>
      </c>
      <c r="S90" s="11">
        <f>VLOOKUP(I90,edades!$B$3:$D$17,3)</f>
        <v>15</v>
      </c>
      <c r="T90" s="11" t="str">
        <f>VLOOKUP(DataCExterna!I90,edades!$B$3:$D$17,2)</f>
        <v>de 65 años a más</v>
      </c>
      <c r="U90" s="11" t="s">
        <v>1009</v>
      </c>
      <c r="V90" s="26">
        <f t="shared" si="10"/>
        <v>0</v>
      </c>
      <c r="W90" s="24">
        <v>1</v>
      </c>
      <c r="X90" s="24">
        <v>0</v>
      </c>
    </row>
    <row r="91" spans="1:24" x14ac:dyDescent="0.25">
      <c r="A91" s="11">
        <f t="shared" si="11"/>
        <v>90</v>
      </c>
      <c r="B91" s="11">
        <v>201505</v>
      </c>
      <c r="C91" s="11">
        <v>1234</v>
      </c>
      <c r="D91" s="11">
        <v>1</v>
      </c>
      <c r="E91" s="16" t="s">
        <v>578</v>
      </c>
      <c r="F91" s="16" t="s">
        <v>5</v>
      </c>
      <c r="G91" s="11" t="s">
        <v>1376</v>
      </c>
      <c r="H91" s="13" t="s">
        <v>1277</v>
      </c>
      <c r="I91" s="13">
        <v>49</v>
      </c>
      <c r="J91" s="14">
        <v>42125</v>
      </c>
      <c r="K91" s="11" t="s">
        <v>931</v>
      </c>
      <c r="L91" s="11">
        <v>1</v>
      </c>
      <c r="M91" s="11" t="s">
        <v>941</v>
      </c>
      <c r="N91" s="11" t="s">
        <v>935</v>
      </c>
      <c r="O91" s="13">
        <f t="shared" si="6"/>
        <v>1</v>
      </c>
      <c r="P91" s="13" t="str">
        <f t="shared" si="7"/>
        <v>Atenciones Medicas</v>
      </c>
      <c r="Q91" s="13">
        <f t="shared" si="8"/>
        <v>2</v>
      </c>
      <c r="R91" s="13" t="str">
        <f t="shared" si="9"/>
        <v>Mujer</v>
      </c>
      <c r="S91" s="11">
        <f>VLOOKUP(I91,edades!$B$3:$D$17,3)</f>
        <v>11</v>
      </c>
      <c r="T91" s="11" t="str">
        <f>VLOOKUP(DataCExterna!I91,edades!$B$3:$D$17,2)</f>
        <v>de 45 a 49 años</v>
      </c>
      <c r="U91" s="11" t="s">
        <v>941</v>
      </c>
      <c r="V91" s="26">
        <f t="shared" si="10"/>
        <v>0</v>
      </c>
      <c r="W91" s="24">
        <v>1</v>
      </c>
      <c r="X91" s="24">
        <v>0</v>
      </c>
    </row>
    <row r="92" spans="1:24" x14ac:dyDescent="0.25">
      <c r="A92" s="11">
        <f t="shared" si="11"/>
        <v>91</v>
      </c>
      <c r="B92" s="11">
        <v>201505</v>
      </c>
      <c r="C92" s="11">
        <v>1234</v>
      </c>
      <c r="D92" s="11">
        <v>1</v>
      </c>
      <c r="E92" s="16" t="s">
        <v>150</v>
      </c>
      <c r="F92" s="16" t="s">
        <v>5</v>
      </c>
      <c r="G92" s="11" t="s">
        <v>1491</v>
      </c>
      <c r="H92" s="13" t="s">
        <v>1276</v>
      </c>
      <c r="I92" s="13">
        <v>76</v>
      </c>
      <c r="J92" s="14">
        <v>42125</v>
      </c>
      <c r="K92" s="11" t="s">
        <v>925</v>
      </c>
      <c r="L92" s="11">
        <v>1</v>
      </c>
      <c r="M92" s="11" t="s">
        <v>1058</v>
      </c>
      <c r="N92" s="11" t="s">
        <v>936</v>
      </c>
      <c r="O92" s="13">
        <f t="shared" si="6"/>
        <v>1</v>
      </c>
      <c r="P92" s="13" t="str">
        <f t="shared" si="7"/>
        <v>Atenciones Medicas</v>
      </c>
      <c r="Q92" s="13">
        <f t="shared" si="8"/>
        <v>1</v>
      </c>
      <c r="R92" s="13" t="str">
        <f t="shared" si="9"/>
        <v>Hombre</v>
      </c>
      <c r="S92" s="11">
        <f>VLOOKUP(I92,edades!$B$3:$D$17,3)</f>
        <v>15</v>
      </c>
      <c r="T92" s="11" t="str">
        <f>VLOOKUP(DataCExterna!I92,edades!$B$3:$D$17,2)</f>
        <v>de 65 años a más</v>
      </c>
      <c r="U92" s="11" t="s">
        <v>1058</v>
      </c>
      <c r="V92" s="26">
        <f t="shared" si="10"/>
        <v>0</v>
      </c>
      <c r="W92" s="24">
        <v>1</v>
      </c>
      <c r="X92" s="24">
        <v>0</v>
      </c>
    </row>
    <row r="93" spans="1:24" x14ac:dyDescent="0.25">
      <c r="A93" s="11">
        <f t="shared" si="11"/>
        <v>92</v>
      </c>
      <c r="B93" s="11">
        <v>201505</v>
      </c>
      <c r="C93" s="11">
        <v>1234</v>
      </c>
      <c r="D93" s="11">
        <v>1</v>
      </c>
      <c r="E93" s="16" t="s">
        <v>603</v>
      </c>
      <c r="F93" s="16" t="s">
        <v>5</v>
      </c>
      <c r="G93" s="11" t="s">
        <v>1728</v>
      </c>
      <c r="H93" s="13" t="s">
        <v>1276</v>
      </c>
      <c r="I93" s="13">
        <v>48</v>
      </c>
      <c r="J93" s="14">
        <v>42134</v>
      </c>
      <c r="K93" s="11" t="s">
        <v>923</v>
      </c>
      <c r="L93" s="11">
        <v>1</v>
      </c>
      <c r="M93" s="11" t="s">
        <v>6</v>
      </c>
      <c r="N93" s="11" t="s">
        <v>935</v>
      </c>
      <c r="O93" s="13">
        <f t="shared" si="6"/>
        <v>1</v>
      </c>
      <c r="P93" s="13" t="str">
        <f t="shared" si="7"/>
        <v>Atenciones Medicas</v>
      </c>
      <c r="Q93" s="13">
        <f t="shared" si="8"/>
        <v>1</v>
      </c>
      <c r="R93" s="13" t="str">
        <f t="shared" si="9"/>
        <v>Hombre</v>
      </c>
      <c r="S93" s="11">
        <f>VLOOKUP(I93,edades!$B$3:$D$17,3)</f>
        <v>11</v>
      </c>
      <c r="T93" s="11" t="str">
        <f>VLOOKUP(DataCExterna!I93,edades!$B$3:$D$17,2)</f>
        <v>de 45 a 49 años</v>
      </c>
      <c r="U93" s="11" t="s">
        <v>6</v>
      </c>
      <c r="V93" s="26">
        <f t="shared" si="10"/>
        <v>0</v>
      </c>
      <c r="W93" s="24">
        <v>1</v>
      </c>
      <c r="X93" s="24">
        <v>0</v>
      </c>
    </row>
    <row r="94" spans="1:24" x14ac:dyDescent="0.25">
      <c r="A94" s="11">
        <f t="shared" si="11"/>
        <v>93</v>
      </c>
      <c r="B94" s="11">
        <v>201505</v>
      </c>
      <c r="C94" s="11">
        <v>1234</v>
      </c>
      <c r="D94" s="11">
        <v>1</v>
      </c>
      <c r="E94" s="16" t="s">
        <v>130</v>
      </c>
      <c r="F94" s="16" t="s">
        <v>5</v>
      </c>
      <c r="G94" s="11" t="s">
        <v>1604</v>
      </c>
      <c r="H94" s="13" t="s">
        <v>1276</v>
      </c>
      <c r="I94" s="13">
        <v>45</v>
      </c>
      <c r="J94" s="14">
        <v>42135</v>
      </c>
      <c r="K94" s="11" t="s">
        <v>923</v>
      </c>
      <c r="L94" s="11">
        <v>1</v>
      </c>
      <c r="M94" s="11" t="s">
        <v>1073</v>
      </c>
      <c r="N94" s="15" t="s">
        <v>934</v>
      </c>
      <c r="O94" s="13">
        <f t="shared" si="6"/>
        <v>1</v>
      </c>
      <c r="P94" s="13" t="str">
        <f t="shared" si="7"/>
        <v>Atenciones Medicas</v>
      </c>
      <c r="Q94" s="13">
        <f t="shared" si="8"/>
        <v>1</v>
      </c>
      <c r="R94" s="13" t="str">
        <f t="shared" si="9"/>
        <v>Hombre</v>
      </c>
      <c r="S94" s="11">
        <f>VLOOKUP(I94,edades!$B$3:$D$17,3)</f>
        <v>11</v>
      </c>
      <c r="T94" s="11" t="str">
        <f>VLOOKUP(DataCExterna!I94,edades!$B$3:$D$17,2)</f>
        <v>de 45 a 49 años</v>
      </c>
      <c r="U94" s="11" t="s">
        <v>1073</v>
      </c>
      <c r="V94" s="26">
        <f t="shared" si="10"/>
        <v>1</v>
      </c>
      <c r="W94" s="26">
        <v>1</v>
      </c>
      <c r="X94" s="26">
        <v>1</v>
      </c>
    </row>
    <row r="95" spans="1:24" x14ac:dyDescent="0.25">
      <c r="A95" s="11">
        <f t="shared" si="11"/>
        <v>94</v>
      </c>
      <c r="B95" s="11">
        <v>201505</v>
      </c>
      <c r="C95" s="11">
        <v>1234</v>
      </c>
      <c r="D95" s="11">
        <v>1</v>
      </c>
      <c r="E95" s="16" t="s">
        <v>816</v>
      </c>
      <c r="F95" s="16" t="s">
        <v>5</v>
      </c>
      <c r="G95" s="11" t="s">
        <v>1357</v>
      </c>
      <c r="H95" s="13" t="s">
        <v>1277</v>
      </c>
      <c r="I95" s="13">
        <v>46</v>
      </c>
      <c r="J95" s="14">
        <v>42132</v>
      </c>
      <c r="K95" s="11" t="s">
        <v>931</v>
      </c>
      <c r="L95" s="11">
        <v>1</v>
      </c>
      <c r="M95" s="11" t="s">
        <v>1236</v>
      </c>
      <c r="N95" s="11" t="s">
        <v>936</v>
      </c>
      <c r="O95" s="13">
        <f t="shared" si="6"/>
        <v>1</v>
      </c>
      <c r="P95" s="13" t="str">
        <f t="shared" si="7"/>
        <v>Atenciones Medicas</v>
      </c>
      <c r="Q95" s="13">
        <f t="shared" si="8"/>
        <v>2</v>
      </c>
      <c r="R95" s="13" t="str">
        <f t="shared" si="9"/>
        <v>Mujer</v>
      </c>
      <c r="S95" s="11">
        <f>VLOOKUP(I95,edades!$B$3:$D$17,3)</f>
        <v>11</v>
      </c>
      <c r="T95" s="11" t="str">
        <f>VLOOKUP(DataCExterna!I95,edades!$B$3:$D$17,2)</f>
        <v>de 45 a 49 años</v>
      </c>
      <c r="U95" s="11" t="s">
        <v>1236</v>
      </c>
      <c r="V95" s="26">
        <f t="shared" si="10"/>
        <v>0</v>
      </c>
      <c r="W95" s="24">
        <v>1</v>
      </c>
      <c r="X95" s="24">
        <v>0</v>
      </c>
    </row>
    <row r="96" spans="1:24" x14ac:dyDescent="0.25">
      <c r="A96" s="11">
        <f t="shared" si="11"/>
        <v>95</v>
      </c>
      <c r="B96" s="11">
        <v>201505</v>
      </c>
      <c r="C96" s="11">
        <v>1234</v>
      </c>
      <c r="D96" s="11">
        <v>1</v>
      </c>
      <c r="E96" s="16" t="s">
        <v>48</v>
      </c>
      <c r="F96" s="16" t="s">
        <v>5</v>
      </c>
      <c r="G96" s="11" t="s">
        <v>1852</v>
      </c>
      <c r="H96" s="13" t="s">
        <v>1277</v>
      </c>
      <c r="I96" s="13">
        <v>87</v>
      </c>
      <c r="J96" s="14">
        <v>42125</v>
      </c>
      <c r="K96" s="11" t="s">
        <v>924</v>
      </c>
      <c r="L96" s="11">
        <v>1</v>
      </c>
      <c r="M96" s="11" t="s">
        <v>309</v>
      </c>
      <c r="N96" s="11" t="s">
        <v>935</v>
      </c>
      <c r="O96" s="13">
        <f t="shared" si="6"/>
        <v>1</v>
      </c>
      <c r="P96" s="13" t="str">
        <f t="shared" si="7"/>
        <v>Atenciones Medicas</v>
      </c>
      <c r="Q96" s="13">
        <f t="shared" si="8"/>
        <v>2</v>
      </c>
      <c r="R96" s="13" t="str">
        <f t="shared" si="9"/>
        <v>Mujer</v>
      </c>
      <c r="S96" s="11">
        <f>VLOOKUP(I96,edades!$B$3:$D$17,3)</f>
        <v>15</v>
      </c>
      <c r="T96" s="11" t="str">
        <f>VLOOKUP(DataCExterna!I96,edades!$B$3:$D$17,2)</f>
        <v>de 65 años a más</v>
      </c>
      <c r="U96" s="11" t="s">
        <v>309</v>
      </c>
      <c r="V96" s="26">
        <f t="shared" si="10"/>
        <v>0</v>
      </c>
      <c r="W96" s="24">
        <v>1</v>
      </c>
      <c r="X96" s="24">
        <v>0</v>
      </c>
    </row>
    <row r="97" spans="1:24" x14ac:dyDescent="0.25">
      <c r="A97" s="11">
        <f t="shared" si="11"/>
        <v>96</v>
      </c>
      <c r="B97" s="11">
        <v>201505</v>
      </c>
      <c r="C97" s="11">
        <v>1234</v>
      </c>
      <c r="D97" s="11">
        <v>1</v>
      </c>
      <c r="E97" s="16" t="s">
        <v>285</v>
      </c>
      <c r="F97" s="16" t="s">
        <v>5</v>
      </c>
      <c r="G97" s="11" t="s">
        <v>1524</v>
      </c>
      <c r="H97" s="13" t="s">
        <v>1277</v>
      </c>
      <c r="I97" s="13">
        <v>54</v>
      </c>
      <c r="J97" s="14">
        <v>42135</v>
      </c>
      <c r="K97" s="11" t="s">
        <v>926</v>
      </c>
      <c r="L97" s="11">
        <v>2</v>
      </c>
      <c r="M97" s="11" t="s">
        <v>1239</v>
      </c>
      <c r="N97" s="11" t="s">
        <v>936</v>
      </c>
      <c r="O97" s="13">
        <f t="shared" si="6"/>
        <v>2</v>
      </c>
      <c r="P97" s="13" t="str">
        <f t="shared" si="7"/>
        <v>Atenciones No Medicas</v>
      </c>
      <c r="Q97" s="13">
        <f t="shared" si="8"/>
        <v>2</v>
      </c>
      <c r="R97" s="13" t="str">
        <f t="shared" si="9"/>
        <v>Mujer</v>
      </c>
      <c r="S97" s="11">
        <f>VLOOKUP(I97,edades!$B$3:$D$17,3)</f>
        <v>12</v>
      </c>
      <c r="T97" s="11" t="str">
        <f>VLOOKUP(DataCExterna!I97,edades!$B$3:$D$17,2)</f>
        <v>de 50 a 54 años</v>
      </c>
      <c r="U97" s="11" t="s">
        <v>1239</v>
      </c>
      <c r="V97" s="26">
        <f t="shared" si="10"/>
        <v>0</v>
      </c>
      <c r="W97" s="24">
        <v>1</v>
      </c>
      <c r="X97" s="24">
        <v>0</v>
      </c>
    </row>
    <row r="98" spans="1:24" x14ac:dyDescent="0.25">
      <c r="A98" s="11">
        <f t="shared" si="11"/>
        <v>97</v>
      </c>
      <c r="B98" s="11">
        <v>201505</v>
      </c>
      <c r="C98" s="11">
        <v>1234</v>
      </c>
      <c r="D98" s="11">
        <v>1</v>
      </c>
      <c r="E98" s="16" t="s">
        <v>205</v>
      </c>
      <c r="F98" s="16" t="s">
        <v>5</v>
      </c>
      <c r="G98" s="11" t="s">
        <v>2007</v>
      </c>
      <c r="H98" s="13" t="s">
        <v>1277</v>
      </c>
      <c r="I98" s="13">
        <v>76</v>
      </c>
      <c r="J98" s="14">
        <v>42140</v>
      </c>
      <c r="K98" s="11" t="s">
        <v>928</v>
      </c>
      <c r="L98" s="11">
        <v>2</v>
      </c>
      <c r="M98" s="11" t="s">
        <v>1266</v>
      </c>
      <c r="N98" s="15" t="s">
        <v>934</v>
      </c>
      <c r="O98" s="13">
        <f t="shared" si="6"/>
        <v>2</v>
      </c>
      <c r="P98" s="13" t="str">
        <f t="shared" si="7"/>
        <v>Atenciones No Medicas</v>
      </c>
      <c r="Q98" s="13">
        <f t="shared" si="8"/>
        <v>2</v>
      </c>
      <c r="R98" s="13" t="str">
        <f t="shared" si="9"/>
        <v>Mujer</v>
      </c>
      <c r="S98" s="11">
        <f>VLOOKUP(I98,edades!$B$3:$D$17,3)</f>
        <v>15</v>
      </c>
      <c r="T98" s="11" t="str">
        <f>VLOOKUP(DataCExterna!I98,edades!$B$3:$D$17,2)</f>
        <v>de 65 años a más</v>
      </c>
      <c r="U98" s="11" t="s">
        <v>1266</v>
      </c>
      <c r="V98" s="26">
        <f t="shared" si="10"/>
        <v>1</v>
      </c>
      <c r="W98" s="26">
        <v>1</v>
      </c>
      <c r="X98" s="26">
        <v>1</v>
      </c>
    </row>
    <row r="99" spans="1:24" x14ac:dyDescent="0.25">
      <c r="A99" s="11">
        <f t="shared" si="11"/>
        <v>98</v>
      </c>
      <c r="B99" s="11">
        <v>201505</v>
      </c>
      <c r="C99" s="11">
        <v>1234</v>
      </c>
      <c r="D99" s="11">
        <v>1</v>
      </c>
      <c r="E99" s="16" t="s">
        <v>106</v>
      </c>
      <c r="F99" s="16" t="s">
        <v>5</v>
      </c>
      <c r="G99" s="11" t="s">
        <v>1686</v>
      </c>
      <c r="H99" s="13" t="s">
        <v>1277</v>
      </c>
      <c r="I99" s="13">
        <v>39</v>
      </c>
      <c r="J99" s="14">
        <v>42125</v>
      </c>
      <c r="K99" s="11" t="s">
        <v>923</v>
      </c>
      <c r="L99" s="11">
        <v>1</v>
      </c>
      <c r="M99" s="11" t="s">
        <v>959</v>
      </c>
      <c r="N99" s="11" t="s">
        <v>935</v>
      </c>
      <c r="O99" s="13">
        <f t="shared" si="6"/>
        <v>1</v>
      </c>
      <c r="P99" s="13" t="str">
        <f t="shared" si="7"/>
        <v>Atenciones Medicas</v>
      </c>
      <c r="Q99" s="13">
        <f t="shared" si="8"/>
        <v>2</v>
      </c>
      <c r="R99" s="13" t="str">
        <f t="shared" si="9"/>
        <v>Mujer</v>
      </c>
      <c r="S99" s="11">
        <f>VLOOKUP(I99,edades!$B$3:$D$17,3)</f>
        <v>9</v>
      </c>
      <c r="T99" s="11" t="str">
        <f>VLOOKUP(DataCExterna!I99,edades!$B$3:$D$17,2)</f>
        <v>de 35 a 39 años</v>
      </c>
      <c r="U99" s="11" t="s">
        <v>959</v>
      </c>
      <c r="V99" s="26">
        <f t="shared" si="10"/>
        <v>0</v>
      </c>
      <c r="W99" s="24">
        <v>1</v>
      </c>
      <c r="X99" s="24">
        <v>0</v>
      </c>
    </row>
    <row r="100" spans="1:24" x14ac:dyDescent="0.25">
      <c r="A100" s="11">
        <f t="shared" si="11"/>
        <v>99</v>
      </c>
      <c r="B100" s="11">
        <v>201505</v>
      </c>
      <c r="C100" s="11">
        <v>1234</v>
      </c>
      <c r="D100" s="11">
        <v>1</v>
      </c>
      <c r="E100" s="16" t="s">
        <v>131</v>
      </c>
      <c r="F100" s="16" t="s">
        <v>5</v>
      </c>
      <c r="G100" s="11" t="s">
        <v>1543</v>
      </c>
      <c r="H100" s="13" t="s">
        <v>1277</v>
      </c>
      <c r="I100" s="13">
        <v>54</v>
      </c>
      <c r="J100" s="14">
        <v>42125</v>
      </c>
      <c r="K100" s="11" t="s">
        <v>926</v>
      </c>
      <c r="L100" s="11">
        <v>2</v>
      </c>
      <c r="M100" s="11" t="s">
        <v>249</v>
      </c>
      <c r="N100" s="11" t="s">
        <v>936</v>
      </c>
      <c r="O100" s="13">
        <f t="shared" si="6"/>
        <v>2</v>
      </c>
      <c r="P100" s="13" t="str">
        <f t="shared" si="7"/>
        <v>Atenciones No Medicas</v>
      </c>
      <c r="Q100" s="13">
        <f t="shared" si="8"/>
        <v>2</v>
      </c>
      <c r="R100" s="13" t="str">
        <f t="shared" si="9"/>
        <v>Mujer</v>
      </c>
      <c r="S100" s="11">
        <f>VLOOKUP(I100,edades!$B$3:$D$17,3)</f>
        <v>12</v>
      </c>
      <c r="T100" s="11" t="str">
        <f>VLOOKUP(DataCExterna!I100,edades!$B$3:$D$17,2)</f>
        <v>de 50 a 54 años</v>
      </c>
      <c r="U100" s="11" t="s">
        <v>249</v>
      </c>
      <c r="V100" s="26">
        <f t="shared" si="10"/>
        <v>0</v>
      </c>
      <c r="W100" s="24">
        <v>1</v>
      </c>
      <c r="X100" s="24">
        <v>0</v>
      </c>
    </row>
    <row r="101" spans="1:24" x14ac:dyDescent="0.25">
      <c r="A101" s="11">
        <f t="shared" si="11"/>
        <v>100</v>
      </c>
      <c r="B101" s="11">
        <v>201505</v>
      </c>
      <c r="C101" s="11">
        <v>1234</v>
      </c>
      <c r="D101" s="11">
        <v>1</v>
      </c>
      <c r="E101" s="16" t="s">
        <v>616</v>
      </c>
      <c r="F101" s="16" t="s">
        <v>5</v>
      </c>
      <c r="G101" s="11" t="s">
        <v>1949</v>
      </c>
      <c r="H101" s="13" t="s">
        <v>1277</v>
      </c>
      <c r="I101" s="13">
        <v>63</v>
      </c>
      <c r="J101" s="14">
        <v>42135</v>
      </c>
      <c r="K101" s="11" t="s">
        <v>927</v>
      </c>
      <c r="L101" s="11">
        <v>2</v>
      </c>
      <c r="M101" s="11" t="s">
        <v>1138</v>
      </c>
      <c r="N101" s="11" t="s">
        <v>935</v>
      </c>
      <c r="O101" s="13">
        <f t="shared" si="6"/>
        <v>2</v>
      </c>
      <c r="P101" s="13" t="str">
        <f t="shared" si="7"/>
        <v>Atenciones No Medicas</v>
      </c>
      <c r="Q101" s="13">
        <f t="shared" si="8"/>
        <v>2</v>
      </c>
      <c r="R101" s="13" t="str">
        <f t="shared" si="9"/>
        <v>Mujer</v>
      </c>
      <c r="S101" s="11">
        <f>VLOOKUP(I101,edades!$B$3:$D$17,3)</f>
        <v>14</v>
      </c>
      <c r="T101" s="11" t="str">
        <f>VLOOKUP(DataCExterna!I101,edades!$B$3:$D$17,2)</f>
        <v>de 60 a 64 años</v>
      </c>
      <c r="U101" s="11" t="s">
        <v>1138</v>
      </c>
      <c r="V101" s="26">
        <f t="shared" si="10"/>
        <v>0</v>
      </c>
      <c r="W101" s="24">
        <v>1</v>
      </c>
      <c r="X101" s="24">
        <v>0</v>
      </c>
    </row>
    <row r="102" spans="1:24" x14ac:dyDescent="0.25">
      <c r="A102" s="11">
        <f t="shared" si="11"/>
        <v>101</v>
      </c>
      <c r="B102" s="11">
        <v>201505</v>
      </c>
      <c r="C102" s="11">
        <v>1234</v>
      </c>
      <c r="D102" s="11">
        <v>1</v>
      </c>
      <c r="E102" s="16" t="s">
        <v>81</v>
      </c>
      <c r="F102" s="16" t="s">
        <v>5</v>
      </c>
      <c r="G102" s="11" t="s">
        <v>1695</v>
      </c>
      <c r="H102" s="13" t="s">
        <v>1277</v>
      </c>
      <c r="I102" s="13">
        <v>63</v>
      </c>
      <c r="J102" s="14">
        <v>42130</v>
      </c>
      <c r="K102" s="11" t="s">
        <v>923</v>
      </c>
      <c r="L102" s="11">
        <v>1</v>
      </c>
      <c r="M102" s="11" t="s">
        <v>1106</v>
      </c>
      <c r="N102" s="11" t="s">
        <v>935</v>
      </c>
      <c r="O102" s="13">
        <f t="shared" si="6"/>
        <v>1</v>
      </c>
      <c r="P102" s="13" t="str">
        <f t="shared" si="7"/>
        <v>Atenciones Medicas</v>
      </c>
      <c r="Q102" s="13">
        <f t="shared" si="8"/>
        <v>2</v>
      </c>
      <c r="R102" s="13" t="str">
        <f t="shared" si="9"/>
        <v>Mujer</v>
      </c>
      <c r="S102" s="11">
        <f>VLOOKUP(I102,edades!$B$3:$D$17,3)</f>
        <v>14</v>
      </c>
      <c r="T102" s="11" t="str">
        <f>VLOOKUP(DataCExterna!I102,edades!$B$3:$D$17,2)</f>
        <v>de 60 a 64 años</v>
      </c>
      <c r="U102" s="11" t="s">
        <v>1106</v>
      </c>
      <c r="V102" s="26">
        <f t="shared" si="10"/>
        <v>0</v>
      </c>
      <c r="W102" s="24">
        <v>1</v>
      </c>
      <c r="X102" s="24">
        <v>0</v>
      </c>
    </row>
    <row r="103" spans="1:24" x14ac:dyDescent="0.25">
      <c r="A103" s="11">
        <f t="shared" si="11"/>
        <v>102</v>
      </c>
      <c r="B103" s="11">
        <v>201505</v>
      </c>
      <c r="C103" s="11">
        <v>1234</v>
      </c>
      <c r="D103" s="11">
        <v>1</v>
      </c>
      <c r="E103" s="16" t="s">
        <v>148</v>
      </c>
      <c r="F103" s="16" t="s">
        <v>5</v>
      </c>
      <c r="G103" s="11" t="s">
        <v>1501</v>
      </c>
      <c r="H103" s="13" t="s">
        <v>1277</v>
      </c>
      <c r="I103" s="13">
        <v>43</v>
      </c>
      <c r="J103" s="14">
        <v>42135</v>
      </c>
      <c r="K103" s="11" t="s">
        <v>926</v>
      </c>
      <c r="L103" s="11">
        <v>2</v>
      </c>
      <c r="M103" s="11" t="s">
        <v>1237</v>
      </c>
      <c r="N103" s="11" t="s">
        <v>936</v>
      </c>
      <c r="O103" s="13">
        <f t="shared" si="6"/>
        <v>2</v>
      </c>
      <c r="P103" s="13" t="str">
        <f t="shared" si="7"/>
        <v>Atenciones No Medicas</v>
      </c>
      <c r="Q103" s="13">
        <f t="shared" si="8"/>
        <v>2</v>
      </c>
      <c r="R103" s="13" t="str">
        <f t="shared" si="9"/>
        <v>Mujer</v>
      </c>
      <c r="S103" s="11">
        <f>VLOOKUP(I103,edades!$B$3:$D$17,3)</f>
        <v>10</v>
      </c>
      <c r="T103" s="11" t="str">
        <f>VLOOKUP(DataCExterna!I103,edades!$B$3:$D$17,2)</f>
        <v>de 40 a 44 años</v>
      </c>
      <c r="U103" s="11" t="s">
        <v>1237</v>
      </c>
      <c r="V103" s="26">
        <f t="shared" si="10"/>
        <v>0</v>
      </c>
      <c r="W103" s="24">
        <v>1</v>
      </c>
      <c r="X103" s="24">
        <v>0</v>
      </c>
    </row>
    <row r="104" spans="1:24" x14ac:dyDescent="0.25">
      <c r="A104" s="11">
        <f t="shared" si="11"/>
        <v>103</v>
      </c>
      <c r="B104" s="11">
        <v>201505</v>
      </c>
      <c r="C104" s="11">
        <v>1234</v>
      </c>
      <c r="D104" s="11">
        <v>1</v>
      </c>
      <c r="E104" s="16" t="s">
        <v>300</v>
      </c>
      <c r="F104" s="16" t="s">
        <v>5</v>
      </c>
      <c r="G104" s="11" t="s">
        <v>1445</v>
      </c>
      <c r="H104" s="13" t="s">
        <v>1276</v>
      </c>
      <c r="I104" s="13">
        <v>15</v>
      </c>
      <c r="J104" s="14">
        <v>42135</v>
      </c>
      <c r="K104" s="11" t="s">
        <v>925</v>
      </c>
      <c r="L104" s="11">
        <v>1</v>
      </c>
      <c r="M104" s="11" t="s">
        <v>1230</v>
      </c>
      <c r="N104" s="11" t="s">
        <v>936</v>
      </c>
      <c r="O104" s="13">
        <f t="shared" si="6"/>
        <v>1</v>
      </c>
      <c r="P104" s="13" t="str">
        <f t="shared" si="7"/>
        <v>Atenciones Medicas</v>
      </c>
      <c r="Q104" s="13">
        <f t="shared" si="8"/>
        <v>1</v>
      </c>
      <c r="R104" s="13" t="str">
        <f t="shared" si="9"/>
        <v>Hombre</v>
      </c>
      <c r="S104" s="11">
        <f>VLOOKUP(I104,edades!$B$3:$D$17,3)</f>
        <v>5</v>
      </c>
      <c r="T104" s="11" t="str">
        <f>VLOOKUP(DataCExterna!I104,edades!$B$3:$D$17,2)</f>
        <v>de 15 a 19 años</v>
      </c>
      <c r="U104" s="11" t="s">
        <v>1230</v>
      </c>
      <c r="V104" s="26">
        <f t="shared" si="10"/>
        <v>0</v>
      </c>
      <c r="W104" s="24">
        <v>1</v>
      </c>
      <c r="X104" s="24">
        <v>0</v>
      </c>
    </row>
    <row r="105" spans="1:24" x14ac:dyDescent="0.25">
      <c r="A105" s="11">
        <f t="shared" si="11"/>
        <v>104</v>
      </c>
      <c r="B105" s="11">
        <v>201505</v>
      </c>
      <c r="C105" s="11">
        <v>1234</v>
      </c>
      <c r="D105" s="11">
        <v>1</v>
      </c>
      <c r="E105" s="16" t="s">
        <v>804</v>
      </c>
      <c r="F105" s="16" t="s">
        <v>5</v>
      </c>
      <c r="G105" s="11" t="s">
        <v>1311</v>
      </c>
      <c r="H105" s="13" t="s">
        <v>1277</v>
      </c>
      <c r="I105" s="13">
        <v>45</v>
      </c>
      <c r="J105" s="14">
        <v>42133</v>
      </c>
      <c r="K105" s="11" t="s">
        <v>931</v>
      </c>
      <c r="L105" s="11">
        <v>1</v>
      </c>
      <c r="M105" s="11" t="s">
        <v>1013</v>
      </c>
      <c r="N105" s="11" t="s">
        <v>936</v>
      </c>
      <c r="O105" s="13">
        <f t="shared" si="6"/>
        <v>1</v>
      </c>
      <c r="P105" s="13" t="str">
        <f t="shared" si="7"/>
        <v>Atenciones Medicas</v>
      </c>
      <c r="Q105" s="13">
        <f t="shared" si="8"/>
        <v>2</v>
      </c>
      <c r="R105" s="13" t="str">
        <f t="shared" si="9"/>
        <v>Mujer</v>
      </c>
      <c r="S105" s="11">
        <f>VLOOKUP(I105,edades!$B$3:$D$17,3)</f>
        <v>11</v>
      </c>
      <c r="T105" s="11" t="str">
        <f>VLOOKUP(DataCExterna!I105,edades!$B$3:$D$17,2)</f>
        <v>de 45 a 49 años</v>
      </c>
      <c r="U105" s="11" t="s">
        <v>1013</v>
      </c>
      <c r="V105" s="26">
        <f t="shared" si="10"/>
        <v>0</v>
      </c>
      <c r="W105" s="24">
        <v>1</v>
      </c>
      <c r="X105" s="24">
        <v>0</v>
      </c>
    </row>
    <row r="106" spans="1:24" x14ac:dyDescent="0.25">
      <c r="A106" s="11">
        <f t="shared" si="11"/>
        <v>105</v>
      </c>
      <c r="B106" s="11">
        <v>201505</v>
      </c>
      <c r="C106" s="11">
        <v>1234</v>
      </c>
      <c r="D106" s="11">
        <v>1</v>
      </c>
      <c r="E106" s="16" t="s">
        <v>62</v>
      </c>
      <c r="F106" s="16" t="s">
        <v>5</v>
      </c>
      <c r="G106" s="11" t="s">
        <v>1546</v>
      </c>
      <c r="H106" s="13" t="s">
        <v>1277</v>
      </c>
      <c r="I106" s="13">
        <v>64</v>
      </c>
      <c r="J106" s="14">
        <v>42125</v>
      </c>
      <c r="K106" s="11" t="s">
        <v>926</v>
      </c>
      <c r="L106" s="11">
        <v>2</v>
      </c>
      <c r="M106" s="11" t="s">
        <v>221</v>
      </c>
      <c r="N106" s="11" t="s">
        <v>936</v>
      </c>
      <c r="O106" s="13">
        <f t="shared" si="6"/>
        <v>2</v>
      </c>
      <c r="P106" s="13" t="str">
        <f t="shared" si="7"/>
        <v>Atenciones No Medicas</v>
      </c>
      <c r="Q106" s="13">
        <f t="shared" si="8"/>
        <v>2</v>
      </c>
      <c r="R106" s="13" t="str">
        <f t="shared" si="9"/>
        <v>Mujer</v>
      </c>
      <c r="S106" s="11">
        <f>VLOOKUP(I106,edades!$B$3:$D$17,3)</f>
        <v>14</v>
      </c>
      <c r="T106" s="11" t="str">
        <f>VLOOKUP(DataCExterna!I106,edades!$B$3:$D$17,2)</f>
        <v>de 60 a 64 años</v>
      </c>
      <c r="U106" s="11" t="s">
        <v>221</v>
      </c>
      <c r="V106" s="26">
        <f t="shared" si="10"/>
        <v>0</v>
      </c>
      <c r="W106" s="24">
        <v>1</v>
      </c>
      <c r="X106" s="24">
        <v>0</v>
      </c>
    </row>
    <row r="107" spans="1:24" x14ac:dyDescent="0.25">
      <c r="A107" s="11">
        <f t="shared" si="11"/>
        <v>106</v>
      </c>
      <c r="B107" s="11">
        <v>201505</v>
      </c>
      <c r="C107" s="11">
        <v>1234</v>
      </c>
      <c r="D107" s="11">
        <v>1</v>
      </c>
      <c r="E107" s="16" t="s">
        <v>212</v>
      </c>
      <c r="F107" s="16" t="s">
        <v>5</v>
      </c>
      <c r="G107" s="11" t="s">
        <v>1386</v>
      </c>
      <c r="H107" s="13" t="s">
        <v>1277</v>
      </c>
      <c r="I107" s="13">
        <v>74</v>
      </c>
      <c r="J107" s="14">
        <v>42130</v>
      </c>
      <c r="K107" s="11" t="s">
        <v>931</v>
      </c>
      <c r="L107" s="11">
        <v>1</v>
      </c>
      <c r="M107" s="11" t="s">
        <v>989</v>
      </c>
      <c r="N107" s="15" t="s">
        <v>934</v>
      </c>
      <c r="O107" s="13">
        <f t="shared" si="6"/>
        <v>1</v>
      </c>
      <c r="P107" s="13" t="str">
        <f t="shared" si="7"/>
        <v>Atenciones Medicas</v>
      </c>
      <c r="Q107" s="13">
        <f t="shared" si="8"/>
        <v>2</v>
      </c>
      <c r="R107" s="13" t="str">
        <f t="shared" si="9"/>
        <v>Mujer</v>
      </c>
      <c r="S107" s="11">
        <f>VLOOKUP(I107,edades!$B$3:$D$17,3)</f>
        <v>15</v>
      </c>
      <c r="T107" s="11" t="str">
        <f>VLOOKUP(DataCExterna!I107,edades!$B$3:$D$17,2)</f>
        <v>de 65 años a más</v>
      </c>
      <c r="U107" s="11" t="s">
        <v>989</v>
      </c>
      <c r="V107" s="26">
        <f t="shared" si="10"/>
        <v>1</v>
      </c>
      <c r="W107" s="26">
        <v>1</v>
      </c>
      <c r="X107" s="26">
        <v>1</v>
      </c>
    </row>
    <row r="108" spans="1:24" x14ac:dyDescent="0.25">
      <c r="A108" s="11">
        <f t="shared" si="11"/>
        <v>107</v>
      </c>
      <c r="B108" s="11">
        <v>201505</v>
      </c>
      <c r="C108" s="11">
        <v>1234</v>
      </c>
      <c r="D108" s="11">
        <v>1</v>
      </c>
      <c r="E108" s="16" t="s">
        <v>92</v>
      </c>
      <c r="F108" s="16" t="s">
        <v>5</v>
      </c>
      <c r="G108" s="11" t="s">
        <v>1768</v>
      </c>
      <c r="H108" s="13" t="s">
        <v>1276</v>
      </c>
      <c r="I108" s="13">
        <v>74</v>
      </c>
      <c r="J108" s="14">
        <v>42134</v>
      </c>
      <c r="K108" s="11" t="s">
        <v>924</v>
      </c>
      <c r="L108" s="11">
        <v>1</v>
      </c>
      <c r="M108" s="11" t="s">
        <v>93</v>
      </c>
      <c r="N108" s="11" t="s">
        <v>936</v>
      </c>
      <c r="O108" s="13">
        <f t="shared" si="6"/>
        <v>1</v>
      </c>
      <c r="P108" s="13" t="str">
        <f t="shared" si="7"/>
        <v>Atenciones Medicas</v>
      </c>
      <c r="Q108" s="13">
        <f t="shared" si="8"/>
        <v>1</v>
      </c>
      <c r="R108" s="13" t="str">
        <f t="shared" si="9"/>
        <v>Hombre</v>
      </c>
      <c r="S108" s="11">
        <f>VLOOKUP(I108,edades!$B$3:$D$17,3)</f>
        <v>15</v>
      </c>
      <c r="T108" s="11" t="str">
        <f>VLOOKUP(DataCExterna!I108,edades!$B$3:$D$17,2)</f>
        <v>de 65 años a más</v>
      </c>
      <c r="U108" s="11" t="s">
        <v>93</v>
      </c>
      <c r="V108" s="26">
        <f t="shared" si="10"/>
        <v>0</v>
      </c>
      <c r="W108" s="24">
        <v>1</v>
      </c>
      <c r="X108" s="24">
        <v>0</v>
      </c>
    </row>
    <row r="109" spans="1:24" x14ac:dyDescent="0.25">
      <c r="A109" s="11">
        <f t="shared" si="11"/>
        <v>108</v>
      </c>
      <c r="B109" s="11">
        <v>201505</v>
      </c>
      <c r="C109" s="11">
        <v>1234</v>
      </c>
      <c r="D109" s="11">
        <v>1</v>
      </c>
      <c r="E109" s="16" t="s">
        <v>753</v>
      </c>
      <c r="F109" s="16" t="s">
        <v>5</v>
      </c>
      <c r="G109" s="11" t="s">
        <v>1887</v>
      </c>
      <c r="H109" s="13" t="s">
        <v>1277</v>
      </c>
      <c r="I109" s="13">
        <v>81</v>
      </c>
      <c r="J109" s="14">
        <v>42135</v>
      </c>
      <c r="K109" s="11" t="s">
        <v>927</v>
      </c>
      <c r="L109" s="11">
        <v>2</v>
      </c>
      <c r="M109" s="11" t="s">
        <v>1124</v>
      </c>
      <c r="N109" s="11" t="s">
        <v>936</v>
      </c>
      <c r="O109" s="13">
        <f t="shared" si="6"/>
        <v>2</v>
      </c>
      <c r="P109" s="13" t="str">
        <f t="shared" si="7"/>
        <v>Atenciones No Medicas</v>
      </c>
      <c r="Q109" s="13">
        <f t="shared" si="8"/>
        <v>2</v>
      </c>
      <c r="R109" s="13" t="str">
        <f t="shared" si="9"/>
        <v>Mujer</v>
      </c>
      <c r="S109" s="11">
        <f>VLOOKUP(I109,edades!$B$3:$D$17,3)</f>
        <v>15</v>
      </c>
      <c r="T109" s="11" t="str">
        <f>VLOOKUP(DataCExterna!I109,edades!$B$3:$D$17,2)</f>
        <v>de 65 años a más</v>
      </c>
      <c r="U109" s="11" t="s">
        <v>1124</v>
      </c>
      <c r="V109" s="26">
        <f t="shared" si="10"/>
        <v>0</v>
      </c>
      <c r="W109" s="24">
        <v>1</v>
      </c>
      <c r="X109" s="24">
        <v>0</v>
      </c>
    </row>
    <row r="110" spans="1:24" x14ac:dyDescent="0.25">
      <c r="A110" s="11">
        <f t="shared" si="11"/>
        <v>109</v>
      </c>
      <c r="B110" s="11">
        <v>201505</v>
      </c>
      <c r="C110" s="11">
        <v>1234</v>
      </c>
      <c r="D110" s="11">
        <v>1</v>
      </c>
      <c r="E110" s="16" t="s">
        <v>729</v>
      </c>
      <c r="F110" s="16" t="s">
        <v>5</v>
      </c>
      <c r="G110" s="11" t="s">
        <v>1932</v>
      </c>
      <c r="H110" s="13" t="s">
        <v>1276</v>
      </c>
      <c r="I110" s="13">
        <v>81</v>
      </c>
      <c r="J110" s="14">
        <v>42125</v>
      </c>
      <c r="K110" s="11" t="s">
        <v>927</v>
      </c>
      <c r="L110" s="11">
        <v>2</v>
      </c>
      <c r="M110" s="11" t="s">
        <v>1124</v>
      </c>
      <c r="N110" s="15" t="s">
        <v>934</v>
      </c>
      <c r="O110" s="13">
        <f t="shared" si="6"/>
        <v>2</v>
      </c>
      <c r="P110" s="13" t="str">
        <f t="shared" si="7"/>
        <v>Atenciones No Medicas</v>
      </c>
      <c r="Q110" s="13">
        <f t="shared" si="8"/>
        <v>1</v>
      </c>
      <c r="R110" s="13" t="str">
        <f t="shared" si="9"/>
        <v>Hombre</v>
      </c>
      <c r="S110" s="11">
        <f>VLOOKUP(I110,edades!$B$3:$D$17,3)</f>
        <v>15</v>
      </c>
      <c r="T110" s="11" t="str">
        <f>VLOOKUP(DataCExterna!I110,edades!$B$3:$D$17,2)</f>
        <v>de 65 años a más</v>
      </c>
      <c r="U110" s="11" t="s">
        <v>1124</v>
      </c>
      <c r="V110" s="26">
        <f t="shared" si="10"/>
        <v>1</v>
      </c>
      <c r="W110" s="24">
        <v>1</v>
      </c>
      <c r="X110" s="24">
        <v>0</v>
      </c>
    </row>
    <row r="111" spans="1:24" x14ac:dyDescent="0.25">
      <c r="A111" s="11">
        <f t="shared" si="11"/>
        <v>110</v>
      </c>
      <c r="B111" s="11">
        <v>201505</v>
      </c>
      <c r="C111" s="11">
        <v>1234</v>
      </c>
      <c r="D111" s="11">
        <v>1</v>
      </c>
      <c r="E111" s="16" t="s">
        <v>357</v>
      </c>
      <c r="F111" s="16" t="s">
        <v>5</v>
      </c>
      <c r="G111" s="11" t="s">
        <v>1555</v>
      </c>
      <c r="H111" s="13" t="s">
        <v>1277</v>
      </c>
      <c r="I111" s="13">
        <v>50</v>
      </c>
      <c r="J111" s="14">
        <v>42129</v>
      </c>
      <c r="K111" s="11" t="s">
        <v>923</v>
      </c>
      <c r="L111" s="11">
        <v>1</v>
      </c>
      <c r="M111" s="11" t="s">
        <v>1204</v>
      </c>
      <c r="N111" s="11" t="s">
        <v>935</v>
      </c>
      <c r="O111" s="13">
        <f t="shared" si="6"/>
        <v>1</v>
      </c>
      <c r="P111" s="13" t="str">
        <f t="shared" si="7"/>
        <v>Atenciones Medicas</v>
      </c>
      <c r="Q111" s="13">
        <f t="shared" si="8"/>
        <v>2</v>
      </c>
      <c r="R111" s="13" t="str">
        <f t="shared" si="9"/>
        <v>Mujer</v>
      </c>
      <c r="S111" s="11">
        <f>VLOOKUP(I111,edades!$B$3:$D$17,3)</f>
        <v>12</v>
      </c>
      <c r="T111" s="11" t="str">
        <f>VLOOKUP(DataCExterna!I111,edades!$B$3:$D$17,2)</f>
        <v>de 50 a 54 años</v>
      </c>
      <c r="U111" s="11" t="s">
        <v>1204</v>
      </c>
      <c r="V111" s="26">
        <f t="shared" si="10"/>
        <v>0</v>
      </c>
      <c r="W111" s="24">
        <v>1</v>
      </c>
      <c r="X111" s="24">
        <v>0</v>
      </c>
    </row>
    <row r="112" spans="1:24" x14ac:dyDescent="0.25">
      <c r="A112" s="11">
        <f t="shared" si="11"/>
        <v>111</v>
      </c>
      <c r="B112" s="11">
        <v>201505</v>
      </c>
      <c r="C112" s="11">
        <v>1234</v>
      </c>
      <c r="D112" s="11">
        <v>1</v>
      </c>
      <c r="E112" s="16" t="s">
        <v>919</v>
      </c>
      <c r="F112" s="16" t="s">
        <v>5</v>
      </c>
      <c r="G112" s="11" t="s">
        <v>2036</v>
      </c>
      <c r="H112" s="13" t="s">
        <v>1277</v>
      </c>
      <c r="I112" s="13">
        <v>48</v>
      </c>
      <c r="J112" s="14">
        <v>42140</v>
      </c>
      <c r="K112" s="11" t="s">
        <v>928</v>
      </c>
      <c r="L112" s="11">
        <v>2</v>
      </c>
      <c r="M112" s="11" t="s">
        <v>1269</v>
      </c>
      <c r="N112" s="15" t="s">
        <v>934</v>
      </c>
      <c r="O112" s="13">
        <f t="shared" si="6"/>
        <v>2</v>
      </c>
      <c r="P112" s="13" t="str">
        <f t="shared" si="7"/>
        <v>Atenciones No Medicas</v>
      </c>
      <c r="Q112" s="13">
        <f t="shared" si="8"/>
        <v>2</v>
      </c>
      <c r="R112" s="13" t="str">
        <f t="shared" si="9"/>
        <v>Mujer</v>
      </c>
      <c r="S112" s="11">
        <f>VLOOKUP(I112,edades!$B$3:$D$17,3)</f>
        <v>11</v>
      </c>
      <c r="T112" s="11" t="str">
        <f>VLOOKUP(DataCExterna!I112,edades!$B$3:$D$17,2)</f>
        <v>de 45 a 49 años</v>
      </c>
      <c r="U112" s="11" t="s">
        <v>1269</v>
      </c>
      <c r="V112" s="26">
        <f t="shared" si="10"/>
        <v>1</v>
      </c>
      <c r="W112" s="26">
        <v>1</v>
      </c>
      <c r="X112" s="26">
        <v>1</v>
      </c>
    </row>
    <row r="113" spans="1:24" x14ac:dyDescent="0.25">
      <c r="A113" s="11">
        <f t="shared" si="11"/>
        <v>112</v>
      </c>
      <c r="B113" s="11">
        <v>201505</v>
      </c>
      <c r="C113" s="11">
        <v>1234</v>
      </c>
      <c r="D113" s="11">
        <v>1</v>
      </c>
      <c r="E113" s="16" t="s">
        <v>463</v>
      </c>
      <c r="F113" s="16" t="s">
        <v>5</v>
      </c>
      <c r="G113" s="11" t="s">
        <v>1941</v>
      </c>
      <c r="H113" s="13" t="s">
        <v>1277</v>
      </c>
      <c r="I113" s="13">
        <v>56</v>
      </c>
      <c r="J113" s="14">
        <v>42125</v>
      </c>
      <c r="K113" s="11" t="s">
        <v>927</v>
      </c>
      <c r="L113" s="11">
        <v>2</v>
      </c>
      <c r="M113" s="11" t="s">
        <v>1130</v>
      </c>
      <c r="N113" s="11" t="s">
        <v>936</v>
      </c>
      <c r="O113" s="13">
        <f t="shared" si="6"/>
        <v>2</v>
      </c>
      <c r="P113" s="13" t="str">
        <f t="shared" si="7"/>
        <v>Atenciones No Medicas</v>
      </c>
      <c r="Q113" s="13">
        <f t="shared" si="8"/>
        <v>2</v>
      </c>
      <c r="R113" s="13" t="str">
        <f t="shared" si="9"/>
        <v>Mujer</v>
      </c>
      <c r="S113" s="11">
        <f>VLOOKUP(I113,edades!$B$3:$D$17,3)</f>
        <v>13</v>
      </c>
      <c r="T113" s="11" t="str">
        <f>VLOOKUP(DataCExterna!I113,edades!$B$3:$D$17,2)</f>
        <v>de 55 a 59 años</v>
      </c>
      <c r="U113" s="11" t="s">
        <v>1130</v>
      </c>
      <c r="V113" s="26">
        <f t="shared" si="10"/>
        <v>0</v>
      </c>
      <c r="W113" s="24">
        <v>1</v>
      </c>
      <c r="X113" s="24">
        <v>0</v>
      </c>
    </row>
    <row r="114" spans="1:24" x14ac:dyDescent="0.25">
      <c r="A114" s="11">
        <f t="shared" si="11"/>
        <v>113</v>
      </c>
      <c r="B114" s="11">
        <v>201505</v>
      </c>
      <c r="C114" s="11">
        <v>1234</v>
      </c>
      <c r="D114" s="11">
        <v>1</v>
      </c>
      <c r="E114" s="16" t="s">
        <v>116</v>
      </c>
      <c r="F114" s="16" t="s">
        <v>5</v>
      </c>
      <c r="G114" s="11" t="s">
        <v>1603</v>
      </c>
      <c r="H114" s="13" t="s">
        <v>1277</v>
      </c>
      <c r="I114" s="13">
        <v>53</v>
      </c>
      <c r="J114" s="14">
        <v>42132</v>
      </c>
      <c r="K114" s="11" t="s">
        <v>923</v>
      </c>
      <c r="L114" s="11">
        <v>1</v>
      </c>
      <c r="M114" s="11" t="s">
        <v>1114</v>
      </c>
      <c r="N114" s="11" t="s">
        <v>936</v>
      </c>
      <c r="O114" s="13">
        <f t="shared" si="6"/>
        <v>1</v>
      </c>
      <c r="P114" s="13" t="str">
        <f t="shared" si="7"/>
        <v>Atenciones Medicas</v>
      </c>
      <c r="Q114" s="13">
        <f t="shared" si="8"/>
        <v>2</v>
      </c>
      <c r="R114" s="13" t="str">
        <f t="shared" si="9"/>
        <v>Mujer</v>
      </c>
      <c r="S114" s="11">
        <f>VLOOKUP(I114,edades!$B$3:$D$17,3)</f>
        <v>12</v>
      </c>
      <c r="T114" s="11" t="str">
        <f>VLOOKUP(DataCExterna!I114,edades!$B$3:$D$17,2)</f>
        <v>de 50 a 54 años</v>
      </c>
      <c r="U114" s="11" t="s">
        <v>1114</v>
      </c>
      <c r="V114" s="26">
        <f t="shared" si="10"/>
        <v>0</v>
      </c>
      <c r="W114" s="24">
        <v>1</v>
      </c>
      <c r="X114" s="24">
        <v>0</v>
      </c>
    </row>
    <row r="115" spans="1:24" x14ac:dyDescent="0.25">
      <c r="A115" s="11">
        <f t="shared" si="11"/>
        <v>114</v>
      </c>
      <c r="B115" s="11">
        <v>201505</v>
      </c>
      <c r="C115" s="11">
        <v>1234</v>
      </c>
      <c r="D115" s="11">
        <v>1</v>
      </c>
      <c r="E115" s="16" t="s">
        <v>398</v>
      </c>
      <c r="F115" s="16" t="s">
        <v>5</v>
      </c>
      <c r="G115" s="11" t="s">
        <v>1694</v>
      </c>
      <c r="H115" s="13" t="s">
        <v>1276</v>
      </c>
      <c r="I115" s="13">
        <v>37</v>
      </c>
      <c r="J115" s="14">
        <v>42129</v>
      </c>
      <c r="K115" s="11" t="s">
        <v>923</v>
      </c>
      <c r="L115" s="11">
        <v>1</v>
      </c>
      <c r="M115" s="11" t="s">
        <v>1212</v>
      </c>
      <c r="N115" s="11" t="s">
        <v>935</v>
      </c>
      <c r="O115" s="13">
        <f t="shared" si="6"/>
        <v>1</v>
      </c>
      <c r="P115" s="13" t="str">
        <f t="shared" si="7"/>
        <v>Atenciones Medicas</v>
      </c>
      <c r="Q115" s="13">
        <f t="shared" si="8"/>
        <v>1</v>
      </c>
      <c r="R115" s="13" t="str">
        <f t="shared" si="9"/>
        <v>Hombre</v>
      </c>
      <c r="S115" s="11">
        <f>VLOOKUP(I115,edades!$B$3:$D$17,3)</f>
        <v>9</v>
      </c>
      <c r="T115" s="11" t="str">
        <f>VLOOKUP(DataCExterna!I115,edades!$B$3:$D$17,2)</f>
        <v>de 35 a 39 años</v>
      </c>
      <c r="U115" s="11" t="s">
        <v>1212</v>
      </c>
      <c r="V115" s="26">
        <f t="shared" si="10"/>
        <v>0</v>
      </c>
      <c r="W115" s="24">
        <v>1</v>
      </c>
      <c r="X115" s="24">
        <v>0</v>
      </c>
    </row>
    <row r="116" spans="1:24" x14ac:dyDescent="0.25">
      <c r="A116" s="11">
        <f t="shared" si="11"/>
        <v>115</v>
      </c>
      <c r="B116" s="11">
        <v>201505</v>
      </c>
      <c r="C116" s="11">
        <v>1234</v>
      </c>
      <c r="D116" s="11">
        <v>1</v>
      </c>
      <c r="E116" s="16" t="s">
        <v>883</v>
      </c>
      <c r="F116" s="16" t="s">
        <v>5</v>
      </c>
      <c r="G116" s="11" t="s">
        <v>1478</v>
      </c>
      <c r="H116" s="13" t="s">
        <v>1277</v>
      </c>
      <c r="I116" s="13">
        <v>69</v>
      </c>
      <c r="J116" s="14">
        <v>42129</v>
      </c>
      <c r="K116" s="11" t="s">
        <v>925</v>
      </c>
      <c r="L116" s="11">
        <v>1</v>
      </c>
      <c r="M116" s="11" t="s">
        <v>1190</v>
      </c>
      <c r="N116" s="15" t="s">
        <v>934</v>
      </c>
      <c r="O116" s="13">
        <f t="shared" si="6"/>
        <v>1</v>
      </c>
      <c r="P116" s="13" t="str">
        <f t="shared" si="7"/>
        <v>Atenciones Medicas</v>
      </c>
      <c r="Q116" s="13">
        <f t="shared" si="8"/>
        <v>2</v>
      </c>
      <c r="R116" s="13" t="str">
        <f t="shared" si="9"/>
        <v>Mujer</v>
      </c>
      <c r="S116" s="11">
        <f>VLOOKUP(I116,edades!$B$3:$D$17,3)</f>
        <v>15</v>
      </c>
      <c r="T116" s="11" t="str">
        <f>VLOOKUP(DataCExterna!I116,edades!$B$3:$D$17,2)</f>
        <v>de 65 años a más</v>
      </c>
      <c r="U116" s="11" t="s">
        <v>1190</v>
      </c>
      <c r="V116" s="26">
        <f t="shared" si="10"/>
        <v>1</v>
      </c>
      <c r="W116" s="26">
        <v>1</v>
      </c>
      <c r="X116" s="26">
        <v>1</v>
      </c>
    </row>
    <row r="117" spans="1:24" x14ac:dyDescent="0.25">
      <c r="A117" s="11">
        <f t="shared" si="11"/>
        <v>116</v>
      </c>
      <c r="B117" s="11">
        <v>201505</v>
      </c>
      <c r="C117" s="11">
        <v>1234</v>
      </c>
      <c r="D117" s="11">
        <v>1</v>
      </c>
      <c r="E117" s="16" t="s">
        <v>161</v>
      </c>
      <c r="F117" s="16" t="s">
        <v>5</v>
      </c>
      <c r="G117" s="11" t="s">
        <v>1488</v>
      </c>
      <c r="H117" s="13" t="s">
        <v>1276</v>
      </c>
      <c r="I117" s="13">
        <v>78</v>
      </c>
      <c r="J117" s="14">
        <v>42125</v>
      </c>
      <c r="K117" s="11" t="s">
        <v>925</v>
      </c>
      <c r="L117" s="11">
        <v>1</v>
      </c>
      <c r="M117" s="11" t="s">
        <v>1061</v>
      </c>
      <c r="N117" s="11" t="s">
        <v>936</v>
      </c>
      <c r="O117" s="13">
        <f t="shared" si="6"/>
        <v>1</v>
      </c>
      <c r="P117" s="13" t="str">
        <f t="shared" si="7"/>
        <v>Atenciones Medicas</v>
      </c>
      <c r="Q117" s="13">
        <f t="shared" si="8"/>
        <v>1</v>
      </c>
      <c r="R117" s="13" t="str">
        <f t="shared" si="9"/>
        <v>Hombre</v>
      </c>
      <c r="S117" s="11">
        <f>VLOOKUP(I117,edades!$B$3:$D$17,3)</f>
        <v>15</v>
      </c>
      <c r="T117" s="11" t="str">
        <f>VLOOKUP(DataCExterna!I117,edades!$B$3:$D$17,2)</f>
        <v>de 65 años a más</v>
      </c>
      <c r="U117" s="11" t="s">
        <v>1061</v>
      </c>
      <c r="V117" s="26">
        <f t="shared" si="10"/>
        <v>0</v>
      </c>
      <c r="W117" s="24">
        <v>1</v>
      </c>
      <c r="X117" s="24">
        <v>0</v>
      </c>
    </row>
    <row r="118" spans="1:24" x14ac:dyDescent="0.25">
      <c r="A118" s="11">
        <f t="shared" si="11"/>
        <v>117</v>
      </c>
      <c r="B118" s="11">
        <v>201505</v>
      </c>
      <c r="C118" s="11">
        <v>1234</v>
      </c>
      <c r="D118" s="11">
        <v>1</v>
      </c>
      <c r="E118" s="16" t="s">
        <v>878</v>
      </c>
      <c r="F118" s="16" t="s">
        <v>5</v>
      </c>
      <c r="G118" s="11" t="s">
        <v>1529</v>
      </c>
      <c r="H118" s="13" t="s">
        <v>1277</v>
      </c>
      <c r="I118" s="13">
        <v>42</v>
      </c>
      <c r="J118" s="14">
        <v>42129</v>
      </c>
      <c r="K118" s="11" t="s">
        <v>926</v>
      </c>
      <c r="L118" s="11">
        <v>2</v>
      </c>
      <c r="M118" s="11" t="s">
        <v>1202</v>
      </c>
      <c r="N118" s="11" t="s">
        <v>936</v>
      </c>
      <c r="O118" s="13">
        <f t="shared" si="6"/>
        <v>2</v>
      </c>
      <c r="P118" s="13" t="str">
        <f t="shared" si="7"/>
        <v>Atenciones No Medicas</v>
      </c>
      <c r="Q118" s="13">
        <f t="shared" si="8"/>
        <v>2</v>
      </c>
      <c r="R118" s="13" t="str">
        <f t="shared" si="9"/>
        <v>Mujer</v>
      </c>
      <c r="S118" s="11">
        <f>VLOOKUP(I118,edades!$B$3:$D$17,3)</f>
        <v>10</v>
      </c>
      <c r="T118" s="11" t="str">
        <f>VLOOKUP(DataCExterna!I118,edades!$B$3:$D$17,2)</f>
        <v>de 40 a 44 años</v>
      </c>
      <c r="U118" s="11" t="s">
        <v>1202</v>
      </c>
      <c r="V118" s="26">
        <f t="shared" si="10"/>
        <v>0</v>
      </c>
      <c r="W118" s="24">
        <v>1</v>
      </c>
      <c r="X118" s="24">
        <v>0</v>
      </c>
    </row>
    <row r="119" spans="1:24" x14ac:dyDescent="0.25">
      <c r="A119" s="11">
        <f t="shared" si="11"/>
        <v>118</v>
      </c>
      <c r="B119" s="11">
        <v>201505</v>
      </c>
      <c r="C119" s="11">
        <v>1234</v>
      </c>
      <c r="D119" s="11">
        <v>1</v>
      </c>
      <c r="E119" s="16" t="s">
        <v>15</v>
      </c>
      <c r="F119" s="16" t="s">
        <v>5</v>
      </c>
      <c r="G119" s="11" t="s">
        <v>1831</v>
      </c>
      <c r="H119" s="13" t="s">
        <v>1277</v>
      </c>
      <c r="I119" s="13">
        <v>41</v>
      </c>
      <c r="J119" s="14">
        <v>42125</v>
      </c>
      <c r="K119" s="11" t="s">
        <v>924</v>
      </c>
      <c r="L119" s="11">
        <v>1</v>
      </c>
      <c r="M119" s="11" t="s">
        <v>306</v>
      </c>
      <c r="N119" s="11" t="s">
        <v>935</v>
      </c>
      <c r="O119" s="13">
        <f t="shared" si="6"/>
        <v>1</v>
      </c>
      <c r="P119" s="13" t="str">
        <f t="shared" si="7"/>
        <v>Atenciones Medicas</v>
      </c>
      <c r="Q119" s="13">
        <f t="shared" si="8"/>
        <v>2</v>
      </c>
      <c r="R119" s="13" t="str">
        <f t="shared" si="9"/>
        <v>Mujer</v>
      </c>
      <c r="S119" s="11">
        <f>VLOOKUP(I119,edades!$B$3:$D$17,3)</f>
        <v>10</v>
      </c>
      <c r="T119" s="11" t="str">
        <f>VLOOKUP(DataCExterna!I119,edades!$B$3:$D$17,2)</f>
        <v>de 40 a 44 años</v>
      </c>
      <c r="U119" s="11" t="s">
        <v>306</v>
      </c>
      <c r="V119" s="26">
        <f t="shared" si="10"/>
        <v>0</v>
      </c>
      <c r="W119" s="24">
        <v>1</v>
      </c>
      <c r="X119" s="24">
        <v>0</v>
      </c>
    </row>
    <row r="120" spans="1:24" x14ac:dyDescent="0.25">
      <c r="A120" s="11">
        <f t="shared" si="11"/>
        <v>119</v>
      </c>
      <c r="B120" s="11">
        <v>201505</v>
      </c>
      <c r="C120" s="11">
        <v>1234</v>
      </c>
      <c r="D120" s="11">
        <v>1</v>
      </c>
      <c r="E120" s="16" t="s">
        <v>898</v>
      </c>
      <c r="F120" s="16" t="s">
        <v>5</v>
      </c>
      <c r="G120" s="11" t="s">
        <v>1411</v>
      </c>
      <c r="H120" s="13" t="s">
        <v>1277</v>
      </c>
      <c r="I120" s="13">
        <v>53</v>
      </c>
      <c r="J120" s="14">
        <v>42141</v>
      </c>
      <c r="K120" s="11" t="s">
        <v>925</v>
      </c>
      <c r="L120" s="11">
        <v>1</v>
      </c>
      <c r="M120" s="11" t="s">
        <v>242</v>
      </c>
      <c r="N120" s="15" t="s">
        <v>934</v>
      </c>
      <c r="O120" s="13">
        <f t="shared" si="6"/>
        <v>1</v>
      </c>
      <c r="P120" s="13" t="str">
        <f t="shared" si="7"/>
        <v>Atenciones Medicas</v>
      </c>
      <c r="Q120" s="13">
        <f t="shared" si="8"/>
        <v>2</v>
      </c>
      <c r="R120" s="13" t="str">
        <f t="shared" si="9"/>
        <v>Mujer</v>
      </c>
      <c r="S120" s="11">
        <f>VLOOKUP(I120,edades!$B$3:$D$17,3)</f>
        <v>12</v>
      </c>
      <c r="T120" s="11" t="str">
        <f>VLOOKUP(DataCExterna!I120,edades!$B$3:$D$17,2)</f>
        <v>de 50 a 54 años</v>
      </c>
      <c r="U120" s="11" t="s">
        <v>242</v>
      </c>
      <c r="V120" s="26">
        <f t="shared" si="10"/>
        <v>1</v>
      </c>
      <c r="W120" s="26">
        <v>1</v>
      </c>
      <c r="X120" s="26">
        <v>1</v>
      </c>
    </row>
    <row r="121" spans="1:24" x14ac:dyDescent="0.25">
      <c r="A121" s="11">
        <f t="shared" si="11"/>
        <v>120</v>
      </c>
      <c r="B121" s="11">
        <v>201505</v>
      </c>
      <c r="C121" s="11">
        <v>1234</v>
      </c>
      <c r="D121" s="11">
        <v>1</v>
      </c>
      <c r="E121" s="16" t="s">
        <v>339</v>
      </c>
      <c r="F121" s="16" t="s">
        <v>5</v>
      </c>
      <c r="G121" s="11" t="s">
        <v>1371</v>
      </c>
      <c r="H121" s="13" t="s">
        <v>1277</v>
      </c>
      <c r="I121" s="13">
        <v>76</v>
      </c>
      <c r="J121" s="14">
        <v>42138</v>
      </c>
      <c r="K121" s="11" t="s">
        <v>931</v>
      </c>
      <c r="L121" s="11">
        <v>1</v>
      </c>
      <c r="M121" s="11" t="s">
        <v>1203</v>
      </c>
      <c r="N121" s="11" t="s">
        <v>935</v>
      </c>
      <c r="O121" s="13">
        <f t="shared" si="6"/>
        <v>1</v>
      </c>
      <c r="P121" s="13" t="str">
        <f t="shared" si="7"/>
        <v>Atenciones Medicas</v>
      </c>
      <c r="Q121" s="13">
        <f t="shared" si="8"/>
        <v>2</v>
      </c>
      <c r="R121" s="13" t="str">
        <f t="shared" si="9"/>
        <v>Mujer</v>
      </c>
      <c r="S121" s="11">
        <f>VLOOKUP(I121,edades!$B$3:$D$17,3)</f>
        <v>15</v>
      </c>
      <c r="T121" s="11" t="str">
        <f>VLOOKUP(DataCExterna!I121,edades!$B$3:$D$17,2)</f>
        <v>de 65 años a más</v>
      </c>
      <c r="U121" s="11" t="s">
        <v>1203</v>
      </c>
      <c r="V121" s="26">
        <f t="shared" si="10"/>
        <v>0</v>
      </c>
      <c r="W121" s="24">
        <v>1</v>
      </c>
      <c r="X121" s="24">
        <v>0</v>
      </c>
    </row>
    <row r="122" spans="1:24" x14ac:dyDescent="0.25">
      <c r="A122" s="11">
        <f t="shared" si="11"/>
        <v>121</v>
      </c>
      <c r="B122" s="11">
        <v>201505</v>
      </c>
      <c r="C122" s="11">
        <v>1234</v>
      </c>
      <c r="D122" s="11">
        <v>1</v>
      </c>
      <c r="E122" s="16" t="s">
        <v>320</v>
      </c>
      <c r="F122" s="16" t="s">
        <v>5</v>
      </c>
      <c r="G122" s="11" t="s">
        <v>1733</v>
      </c>
      <c r="H122" s="13" t="s">
        <v>1277</v>
      </c>
      <c r="I122" s="13">
        <v>51</v>
      </c>
      <c r="J122" s="14">
        <v>42134</v>
      </c>
      <c r="K122" s="11" t="s">
        <v>923</v>
      </c>
      <c r="L122" s="11">
        <v>1</v>
      </c>
      <c r="M122" s="11" t="s">
        <v>35</v>
      </c>
      <c r="N122" s="11" t="s">
        <v>936</v>
      </c>
      <c r="O122" s="13">
        <f t="shared" si="6"/>
        <v>1</v>
      </c>
      <c r="P122" s="13" t="str">
        <f t="shared" si="7"/>
        <v>Atenciones Medicas</v>
      </c>
      <c r="Q122" s="13">
        <f t="shared" si="8"/>
        <v>2</v>
      </c>
      <c r="R122" s="13" t="str">
        <f t="shared" si="9"/>
        <v>Mujer</v>
      </c>
      <c r="S122" s="11">
        <f>VLOOKUP(I122,edades!$B$3:$D$17,3)</f>
        <v>12</v>
      </c>
      <c r="T122" s="11" t="str">
        <f>VLOOKUP(DataCExterna!I122,edades!$B$3:$D$17,2)</f>
        <v>de 50 a 54 años</v>
      </c>
      <c r="U122" s="11" t="s">
        <v>35</v>
      </c>
      <c r="V122" s="26">
        <f t="shared" si="10"/>
        <v>0</v>
      </c>
      <c r="W122" s="24">
        <v>1</v>
      </c>
      <c r="X122" s="24">
        <v>0</v>
      </c>
    </row>
    <row r="123" spans="1:24" x14ac:dyDescent="0.25">
      <c r="A123" s="11">
        <f t="shared" si="11"/>
        <v>122</v>
      </c>
      <c r="B123" s="11">
        <v>201505</v>
      </c>
      <c r="C123" s="11">
        <v>1234</v>
      </c>
      <c r="D123" s="11">
        <v>1</v>
      </c>
      <c r="E123" s="16" t="s">
        <v>746</v>
      </c>
      <c r="F123" s="16" t="s">
        <v>5</v>
      </c>
      <c r="G123" s="11" t="s">
        <v>1665</v>
      </c>
      <c r="H123" s="13" t="s">
        <v>1277</v>
      </c>
      <c r="I123" s="13">
        <v>35</v>
      </c>
      <c r="J123" s="14">
        <v>42125</v>
      </c>
      <c r="K123" s="11" t="s">
        <v>923</v>
      </c>
      <c r="L123" s="11">
        <v>1</v>
      </c>
      <c r="M123" s="11" t="s">
        <v>963</v>
      </c>
      <c r="N123" s="11" t="s">
        <v>935</v>
      </c>
      <c r="O123" s="13">
        <f t="shared" si="6"/>
        <v>1</v>
      </c>
      <c r="P123" s="13" t="str">
        <f t="shared" si="7"/>
        <v>Atenciones Medicas</v>
      </c>
      <c r="Q123" s="13">
        <f t="shared" si="8"/>
        <v>2</v>
      </c>
      <c r="R123" s="13" t="str">
        <f t="shared" si="9"/>
        <v>Mujer</v>
      </c>
      <c r="S123" s="11">
        <f>VLOOKUP(I123,edades!$B$3:$D$17,3)</f>
        <v>9</v>
      </c>
      <c r="T123" s="11" t="str">
        <f>VLOOKUP(DataCExterna!I123,edades!$B$3:$D$17,2)</f>
        <v>de 35 a 39 años</v>
      </c>
      <c r="U123" s="11" t="s">
        <v>963</v>
      </c>
      <c r="V123" s="26">
        <f t="shared" si="10"/>
        <v>0</v>
      </c>
      <c r="W123" s="24">
        <v>1</v>
      </c>
      <c r="X123" s="24">
        <v>0</v>
      </c>
    </row>
    <row r="124" spans="1:24" x14ac:dyDescent="0.25">
      <c r="A124" s="11">
        <f t="shared" si="11"/>
        <v>123</v>
      </c>
      <c r="B124" s="11">
        <v>201505</v>
      </c>
      <c r="C124" s="11">
        <v>1234</v>
      </c>
      <c r="D124" s="11">
        <v>1</v>
      </c>
      <c r="E124" s="16" t="s">
        <v>721</v>
      </c>
      <c r="F124" s="16" t="s">
        <v>5</v>
      </c>
      <c r="G124" s="11" t="s">
        <v>1835</v>
      </c>
      <c r="H124" s="13" t="s">
        <v>1277</v>
      </c>
      <c r="I124" s="13">
        <v>82</v>
      </c>
      <c r="J124" s="14">
        <v>42129</v>
      </c>
      <c r="K124" s="11" t="s">
        <v>924</v>
      </c>
      <c r="L124" s="11">
        <v>1</v>
      </c>
      <c r="M124" s="11" t="s">
        <v>10</v>
      </c>
      <c r="N124" s="11" t="s">
        <v>935</v>
      </c>
      <c r="O124" s="13">
        <f t="shared" si="6"/>
        <v>1</v>
      </c>
      <c r="P124" s="13" t="str">
        <f t="shared" si="7"/>
        <v>Atenciones Medicas</v>
      </c>
      <c r="Q124" s="13">
        <f t="shared" si="8"/>
        <v>2</v>
      </c>
      <c r="R124" s="13" t="str">
        <f t="shared" si="9"/>
        <v>Mujer</v>
      </c>
      <c r="S124" s="11">
        <f>VLOOKUP(I124,edades!$B$3:$D$17,3)</f>
        <v>15</v>
      </c>
      <c r="T124" s="11" t="str">
        <f>VLOOKUP(DataCExterna!I124,edades!$B$3:$D$17,2)</f>
        <v>de 65 años a más</v>
      </c>
      <c r="U124" s="11" t="s">
        <v>10</v>
      </c>
      <c r="V124" s="26">
        <f t="shared" si="10"/>
        <v>0</v>
      </c>
      <c r="W124" s="24">
        <v>1</v>
      </c>
      <c r="X124" s="24">
        <v>0</v>
      </c>
    </row>
    <row r="125" spans="1:24" x14ac:dyDescent="0.25">
      <c r="A125" s="11">
        <f t="shared" si="11"/>
        <v>124</v>
      </c>
      <c r="B125" s="11">
        <v>201505</v>
      </c>
      <c r="C125" s="11">
        <v>1234</v>
      </c>
      <c r="D125" s="11">
        <v>1</v>
      </c>
      <c r="E125" s="16" t="s">
        <v>909</v>
      </c>
      <c r="F125" s="16" t="s">
        <v>5</v>
      </c>
      <c r="G125" s="11" t="s">
        <v>1570</v>
      </c>
      <c r="H125" s="13" t="s">
        <v>1277</v>
      </c>
      <c r="I125" s="13">
        <v>45</v>
      </c>
      <c r="J125" s="14">
        <v>42135</v>
      </c>
      <c r="K125" s="11" t="s">
        <v>923</v>
      </c>
      <c r="L125" s="11">
        <v>1</v>
      </c>
      <c r="M125" s="11" t="s">
        <v>331</v>
      </c>
      <c r="N125" s="11" t="s">
        <v>936</v>
      </c>
      <c r="O125" s="13">
        <f t="shared" si="6"/>
        <v>1</v>
      </c>
      <c r="P125" s="13" t="str">
        <f t="shared" si="7"/>
        <v>Atenciones Medicas</v>
      </c>
      <c r="Q125" s="13">
        <f t="shared" si="8"/>
        <v>2</v>
      </c>
      <c r="R125" s="13" t="str">
        <f t="shared" si="9"/>
        <v>Mujer</v>
      </c>
      <c r="S125" s="11">
        <f>VLOOKUP(I125,edades!$B$3:$D$17,3)</f>
        <v>11</v>
      </c>
      <c r="T125" s="11" t="str">
        <f>VLOOKUP(DataCExterna!I125,edades!$B$3:$D$17,2)</f>
        <v>de 45 a 49 años</v>
      </c>
      <c r="U125" s="11" t="s">
        <v>331</v>
      </c>
      <c r="V125" s="26">
        <f t="shared" si="10"/>
        <v>0</v>
      </c>
      <c r="W125" s="24">
        <v>1</v>
      </c>
      <c r="X125" s="24">
        <v>0</v>
      </c>
    </row>
    <row r="126" spans="1:24" x14ac:dyDescent="0.25">
      <c r="A126" s="11">
        <f t="shared" si="11"/>
        <v>125</v>
      </c>
      <c r="B126" s="11">
        <v>201505</v>
      </c>
      <c r="C126" s="11">
        <v>1234</v>
      </c>
      <c r="D126" s="11">
        <v>1</v>
      </c>
      <c r="E126" s="16" t="s">
        <v>646</v>
      </c>
      <c r="F126" s="16" t="s">
        <v>5</v>
      </c>
      <c r="G126" s="11" t="s">
        <v>1747</v>
      </c>
      <c r="H126" s="13" t="s">
        <v>1277</v>
      </c>
      <c r="I126" s="13">
        <v>60</v>
      </c>
      <c r="J126" s="14">
        <v>42133</v>
      </c>
      <c r="K126" s="11" t="s">
        <v>923</v>
      </c>
      <c r="L126" s="11">
        <v>1</v>
      </c>
      <c r="M126" s="11" t="s">
        <v>1038</v>
      </c>
      <c r="N126" s="11" t="s">
        <v>936</v>
      </c>
      <c r="O126" s="13">
        <f t="shared" si="6"/>
        <v>1</v>
      </c>
      <c r="P126" s="13" t="str">
        <f t="shared" si="7"/>
        <v>Atenciones Medicas</v>
      </c>
      <c r="Q126" s="13">
        <f t="shared" si="8"/>
        <v>2</v>
      </c>
      <c r="R126" s="13" t="str">
        <f t="shared" si="9"/>
        <v>Mujer</v>
      </c>
      <c r="S126" s="11">
        <f>VLOOKUP(I126,edades!$B$3:$D$17,3)</f>
        <v>14</v>
      </c>
      <c r="T126" s="11" t="str">
        <f>VLOOKUP(DataCExterna!I126,edades!$B$3:$D$17,2)</f>
        <v>de 60 a 64 años</v>
      </c>
      <c r="U126" s="11" t="s">
        <v>1038</v>
      </c>
      <c r="V126" s="26">
        <f t="shared" si="10"/>
        <v>0</v>
      </c>
      <c r="W126" s="24">
        <v>1</v>
      </c>
      <c r="X126" s="24">
        <v>0</v>
      </c>
    </row>
    <row r="127" spans="1:24" x14ac:dyDescent="0.25">
      <c r="A127" s="11">
        <f t="shared" si="11"/>
        <v>126</v>
      </c>
      <c r="B127" s="11">
        <v>201505</v>
      </c>
      <c r="C127" s="11">
        <v>1234</v>
      </c>
      <c r="D127" s="11">
        <v>1</v>
      </c>
      <c r="E127" s="16" t="s">
        <v>375</v>
      </c>
      <c r="F127" s="16" t="s">
        <v>5</v>
      </c>
      <c r="G127" s="11" t="s">
        <v>1506</v>
      </c>
      <c r="H127" s="13" t="s">
        <v>1277</v>
      </c>
      <c r="I127" s="13">
        <v>72</v>
      </c>
      <c r="J127" s="14">
        <v>42129</v>
      </c>
      <c r="K127" s="11" t="s">
        <v>926</v>
      </c>
      <c r="L127" s="11">
        <v>2</v>
      </c>
      <c r="M127" s="11" t="s">
        <v>1193</v>
      </c>
      <c r="N127" s="11" t="s">
        <v>936</v>
      </c>
      <c r="O127" s="13">
        <f t="shared" si="6"/>
        <v>2</v>
      </c>
      <c r="P127" s="13" t="str">
        <f t="shared" si="7"/>
        <v>Atenciones No Medicas</v>
      </c>
      <c r="Q127" s="13">
        <f t="shared" si="8"/>
        <v>2</v>
      </c>
      <c r="R127" s="13" t="str">
        <f t="shared" si="9"/>
        <v>Mujer</v>
      </c>
      <c r="S127" s="11">
        <f>VLOOKUP(I127,edades!$B$3:$D$17,3)</f>
        <v>15</v>
      </c>
      <c r="T127" s="11" t="str">
        <f>VLOOKUP(DataCExterna!I127,edades!$B$3:$D$17,2)</f>
        <v>de 65 años a más</v>
      </c>
      <c r="U127" s="11" t="s">
        <v>1193</v>
      </c>
      <c r="V127" s="26">
        <f t="shared" si="10"/>
        <v>0</v>
      </c>
      <c r="W127" s="24">
        <v>1</v>
      </c>
      <c r="X127" s="24">
        <v>0</v>
      </c>
    </row>
    <row r="128" spans="1:24" x14ac:dyDescent="0.25">
      <c r="A128" s="11">
        <f t="shared" si="11"/>
        <v>127</v>
      </c>
      <c r="B128" s="11">
        <v>201505</v>
      </c>
      <c r="C128" s="11">
        <v>1234</v>
      </c>
      <c r="D128" s="11">
        <v>1</v>
      </c>
      <c r="E128" s="16" t="s">
        <v>490</v>
      </c>
      <c r="F128" s="16" t="s">
        <v>5</v>
      </c>
      <c r="G128" s="11" t="s">
        <v>1319</v>
      </c>
      <c r="H128" s="13" t="s">
        <v>1277</v>
      </c>
      <c r="I128" s="13">
        <v>66</v>
      </c>
      <c r="J128" s="14">
        <v>42131</v>
      </c>
      <c r="K128" s="11" t="s">
        <v>931</v>
      </c>
      <c r="L128" s="11">
        <v>1</v>
      </c>
      <c r="M128" s="11" t="s">
        <v>1108</v>
      </c>
      <c r="N128" s="11" t="s">
        <v>935</v>
      </c>
      <c r="O128" s="13">
        <f t="shared" si="6"/>
        <v>1</v>
      </c>
      <c r="P128" s="13" t="str">
        <f t="shared" si="7"/>
        <v>Atenciones Medicas</v>
      </c>
      <c r="Q128" s="13">
        <f t="shared" si="8"/>
        <v>2</v>
      </c>
      <c r="R128" s="13" t="str">
        <f t="shared" si="9"/>
        <v>Mujer</v>
      </c>
      <c r="S128" s="11">
        <f>VLOOKUP(I128,edades!$B$3:$D$17,3)</f>
        <v>15</v>
      </c>
      <c r="T128" s="11" t="str">
        <f>VLOOKUP(DataCExterna!I128,edades!$B$3:$D$17,2)</f>
        <v>de 65 años a más</v>
      </c>
      <c r="U128" s="11" t="s">
        <v>1108</v>
      </c>
      <c r="V128" s="26">
        <f t="shared" si="10"/>
        <v>0</v>
      </c>
      <c r="W128" s="24">
        <v>1</v>
      </c>
      <c r="X128" s="24">
        <v>0</v>
      </c>
    </row>
    <row r="129" spans="1:24" x14ac:dyDescent="0.25">
      <c r="A129" s="11">
        <f t="shared" si="11"/>
        <v>128</v>
      </c>
      <c r="B129" s="11">
        <v>201505</v>
      </c>
      <c r="C129" s="11">
        <v>1234</v>
      </c>
      <c r="D129" s="11">
        <v>1</v>
      </c>
      <c r="E129" s="16" t="s">
        <v>60</v>
      </c>
      <c r="F129" s="16" t="s">
        <v>5</v>
      </c>
      <c r="G129" s="11" t="s">
        <v>1535</v>
      </c>
      <c r="H129" s="13" t="s">
        <v>1277</v>
      </c>
      <c r="I129" s="13">
        <v>44</v>
      </c>
      <c r="J129" s="14">
        <v>42129</v>
      </c>
      <c r="K129" s="11" t="s">
        <v>926</v>
      </c>
      <c r="L129" s="11">
        <v>2</v>
      </c>
      <c r="M129" s="11" t="s">
        <v>188</v>
      </c>
      <c r="N129" s="11" t="s">
        <v>936</v>
      </c>
      <c r="O129" s="13">
        <f t="shared" si="6"/>
        <v>2</v>
      </c>
      <c r="P129" s="13" t="str">
        <f t="shared" si="7"/>
        <v>Atenciones No Medicas</v>
      </c>
      <c r="Q129" s="13">
        <f t="shared" si="8"/>
        <v>2</v>
      </c>
      <c r="R129" s="13" t="str">
        <f t="shared" si="9"/>
        <v>Mujer</v>
      </c>
      <c r="S129" s="11">
        <f>VLOOKUP(I129,edades!$B$3:$D$17,3)</f>
        <v>10</v>
      </c>
      <c r="T129" s="11" t="str">
        <f>VLOOKUP(DataCExterna!I129,edades!$B$3:$D$17,2)</f>
        <v>de 40 a 44 años</v>
      </c>
      <c r="U129" s="11" t="s">
        <v>188</v>
      </c>
      <c r="V129" s="26">
        <f t="shared" si="10"/>
        <v>0</v>
      </c>
      <c r="W129" s="24">
        <v>1</v>
      </c>
      <c r="X129" s="24">
        <v>0</v>
      </c>
    </row>
    <row r="130" spans="1:24" x14ac:dyDescent="0.25">
      <c r="A130" s="11">
        <f t="shared" si="11"/>
        <v>129</v>
      </c>
      <c r="B130" s="11">
        <v>201505</v>
      </c>
      <c r="C130" s="11">
        <v>1234</v>
      </c>
      <c r="D130" s="11">
        <v>1</v>
      </c>
      <c r="E130" s="16" t="s">
        <v>112</v>
      </c>
      <c r="F130" s="16" t="s">
        <v>5</v>
      </c>
      <c r="G130" s="11" t="s">
        <v>1687</v>
      </c>
      <c r="H130" s="13" t="s">
        <v>1277</v>
      </c>
      <c r="I130" s="13">
        <v>59</v>
      </c>
      <c r="J130" s="14">
        <v>42135</v>
      </c>
      <c r="K130" s="11" t="s">
        <v>923</v>
      </c>
      <c r="L130" s="11">
        <v>1</v>
      </c>
      <c r="M130" s="11" t="s">
        <v>1064</v>
      </c>
      <c r="N130" s="11" t="s">
        <v>935</v>
      </c>
      <c r="O130" s="13">
        <f t="shared" si="6"/>
        <v>1</v>
      </c>
      <c r="P130" s="13" t="str">
        <f t="shared" si="7"/>
        <v>Atenciones Medicas</v>
      </c>
      <c r="Q130" s="13">
        <f t="shared" si="8"/>
        <v>2</v>
      </c>
      <c r="R130" s="13" t="str">
        <f t="shared" si="9"/>
        <v>Mujer</v>
      </c>
      <c r="S130" s="11">
        <f>VLOOKUP(I130,edades!$B$3:$D$17,3)</f>
        <v>13</v>
      </c>
      <c r="T130" s="11" t="str">
        <f>VLOOKUP(DataCExterna!I130,edades!$B$3:$D$17,2)</f>
        <v>de 55 a 59 años</v>
      </c>
      <c r="U130" s="11" t="s">
        <v>1064</v>
      </c>
      <c r="V130" s="26">
        <f t="shared" si="10"/>
        <v>0</v>
      </c>
      <c r="W130" s="24">
        <v>1</v>
      </c>
      <c r="X130" s="24">
        <v>0</v>
      </c>
    </row>
    <row r="131" spans="1:24" x14ac:dyDescent="0.25">
      <c r="A131" s="11">
        <f t="shared" si="11"/>
        <v>130</v>
      </c>
      <c r="B131" s="11">
        <v>201505</v>
      </c>
      <c r="C131" s="11">
        <v>1234</v>
      </c>
      <c r="D131" s="11">
        <v>1</v>
      </c>
      <c r="E131" s="16" t="s">
        <v>146</v>
      </c>
      <c r="F131" s="16" t="s">
        <v>5</v>
      </c>
      <c r="G131" s="11" t="s">
        <v>1409</v>
      </c>
      <c r="H131" s="13" t="s">
        <v>1277</v>
      </c>
      <c r="I131" s="13">
        <v>74</v>
      </c>
      <c r="J131" s="14">
        <v>42125</v>
      </c>
      <c r="K131" s="11" t="s">
        <v>925</v>
      </c>
      <c r="L131" s="11">
        <v>1</v>
      </c>
      <c r="M131" s="11" t="s">
        <v>290</v>
      </c>
      <c r="N131" s="15" t="s">
        <v>934</v>
      </c>
      <c r="O131" s="13">
        <f t="shared" ref="O131:O194" si="12">+L131</f>
        <v>1</v>
      </c>
      <c r="P131" s="13" t="str">
        <f t="shared" ref="P131:P194" si="13">IF(O131=1,"Atenciones Medicas","Atenciones No Medicas")</f>
        <v>Atenciones Medicas</v>
      </c>
      <c r="Q131" s="13">
        <f t="shared" ref="Q131:Q194" si="14">IF(H131="Hombre",1,2)</f>
        <v>2</v>
      </c>
      <c r="R131" s="13" t="str">
        <f t="shared" ref="R131:R194" si="15">IF(Q131=1,"Hombre","Mujer")</f>
        <v>Mujer</v>
      </c>
      <c r="S131" s="11">
        <f>VLOOKUP(I131,edades!$B$3:$D$17,3)</f>
        <v>15</v>
      </c>
      <c r="T131" s="11" t="str">
        <f>VLOOKUP(DataCExterna!I131,edades!$B$3:$D$17,2)</f>
        <v>de 65 años a más</v>
      </c>
      <c r="U131" s="11" t="s">
        <v>290</v>
      </c>
      <c r="V131" s="26">
        <f t="shared" ref="V131:V194" si="16">IF(N131="Definitivo",1,0)</f>
        <v>1</v>
      </c>
      <c r="W131" s="26">
        <v>1</v>
      </c>
      <c r="X131" s="26">
        <v>1</v>
      </c>
    </row>
    <row r="132" spans="1:24" x14ac:dyDescent="0.25">
      <c r="A132" s="11">
        <f t="shared" ref="A132:A195" si="17">+A131+1</f>
        <v>131</v>
      </c>
      <c r="B132" s="11">
        <v>201505</v>
      </c>
      <c r="C132" s="11">
        <v>1234</v>
      </c>
      <c r="D132" s="11">
        <v>1</v>
      </c>
      <c r="E132" s="16" t="s">
        <v>272</v>
      </c>
      <c r="F132" s="16" t="s">
        <v>5</v>
      </c>
      <c r="G132" s="11" t="s">
        <v>1407</v>
      </c>
      <c r="H132" s="13" t="s">
        <v>1276</v>
      </c>
      <c r="I132" s="13">
        <v>75</v>
      </c>
      <c r="J132" s="14">
        <v>42129</v>
      </c>
      <c r="K132" s="11" t="s">
        <v>925</v>
      </c>
      <c r="L132" s="11">
        <v>1</v>
      </c>
      <c r="M132" s="11" t="s">
        <v>1185</v>
      </c>
      <c r="N132" s="11" t="s">
        <v>936</v>
      </c>
      <c r="O132" s="13">
        <f t="shared" si="12"/>
        <v>1</v>
      </c>
      <c r="P132" s="13" t="str">
        <f t="shared" si="13"/>
        <v>Atenciones Medicas</v>
      </c>
      <c r="Q132" s="13">
        <f t="shared" si="14"/>
        <v>1</v>
      </c>
      <c r="R132" s="13" t="str">
        <f t="shared" si="15"/>
        <v>Hombre</v>
      </c>
      <c r="S132" s="11">
        <f>VLOOKUP(I132,edades!$B$3:$D$17,3)</f>
        <v>15</v>
      </c>
      <c r="T132" s="11" t="str">
        <f>VLOOKUP(DataCExterna!I132,edades!$B$3:$D$17,2)</f>
        <v>de 65 años a más</v>
      </c>
      <c r="U132" s="11" t="s">
        <v>1185</v>
      </c>
      <c r="V132" s="26">
        <f t="shared" si="16"/>
        <v>0</v>
      </c>
      <c r="W132" s="24">
        <v>1</v>
      </c>
      <c r="X132" s="24">
        <v>0</v>
      </c>
    </row>
    <row r="133" spans="1:24" x14ac:dyDescent="0.25">
      <c r="A133" s="11">
        <f t="shared" si="17"/>
        <v>132</v>
      </c>
      <c r="B133" s="11">
        <v>201505</v>
      </c>
      <c r="C133" s="11">
        <v>1234</v>
      </c>
      <c r="D133" s="11">
        <v>1</v>
      </c>
      <c r="E133" s="16" t="s">
        <v>838</v>
      </c>
      <c r="F133" s="16" t="s">
        <v>5</v>
      </c>
      <c r="G133" s="11" t="s">
        <v>1303</v>
      </c>
      <c r="H133" s="13" t="s">
        <v>1277</v>
      </c>
      <c r="I133" s="13">
        <v>42</v>
      </c>
      <c r="J133" s="14">
        <v>42125</v>
      </c>
      <c r="K133" s="11" t="s">
        <v>931</v>
      </c>
      <c r="L133" s="11">
        <v>1</v>
      </c>
      <c r="M133" s="11" t="s">
        <v>1105</v>
      </c>
      <c r="N133" s="11" t="s">
        <v>936</v>
      </c>
      <c r="O133" s="13">
        <f t="shared" si="12"/>
        <v>1</v>
      </c>
      <c r="P133" s="13" t="str">
        <f t="shared" si="13"/>
        <v>Atenciones Medicas</v>
      </c>
      <c r="Q133" s="13">
        <f t="shared" si="14"/>
        <v>2</v>
      </c>
      <c r="R133" s="13" t="str">
        <f t="shared" si="15"/>
        <v>Mujer</v>
      </c>
      <c r="S133" s="11">
        <f>VLOOKUP(I133,edades!$B$3:$D$17,3)</f>
        <v>10</v>
      </c>
      <c r="T133" s="11" t="str">
        <f>VLOOKUP(DataCExterna!I133,edades!$B$3:$D$17,2)</f>
        <v>de 40 a 44 años</v>
      </c>
      <c r="U133" s="11" t="s">
        <v>1105</v>
      </c>
      <c r="V133" s="26">
        <f t="shared" si="16"/>
        <v>0</v>
      </c>
      <c r="W133" s="24">
        <v>1</v>
      </c>
      <c r="X133" s="24">
        <v>0</v>
      </c>
    </row>
    <row r="134" spans="1:24" x14ac:dyDescent="0.25">
      <c r="A134" s="11">
        <f t="shared" si="17"/>
        <v>133</v>
      </c>
      <c r="B134" s="11">
        <v>201505</v>
      </c>
      <c r="C134" s="11">
        <v>1234</v>
      </c>
      <c r="D134" s="11">
        <v>1</v>
      </c>
      <c r="E134" s="16" t="s">
        <v>70</v>
      </c>
      <c r="F134" s="16" t="s">
        <v>5</v>
      </c>
      <c r="G134" s="11" t="s">
        <v>1509</v>
      </c>
      <c r="H134" s="13" t="s">
        <v>1277</v>
      </c>
      <c r="I134" s="13">
        <v>45</v>
      </c>
      <c r="J134" s="14">
        <v>42135</v>
      </c>
      <c r="K134" s="11" t="s">
        <v>926</v>
      </c>
      <c r="L134" s="11">
        <v>2</v>
      </c>
      <c r="M134" s="11" t="s">
        <v>308</v>
      </c>
      <c r="N134" s="11" t="s">
        <v>936</v>
      </c>
      <c r="O134" s="13">
        <f t="shared" si="12"/>
        <v>2</v>
      </c>
      <c r="P134" s="13" t="str">
        <f t="shared" si="13"/>
        <v>Atenciones No Medicas</v>
      </c>
      <c r="Q134" s="13">
        <f t="shared" si="14"/>
        <v>2</v>
      </c>
      <c r="R134" s="13" t="str">
        <f t="shared" si="15"/>
        <v>Mujer</v>
      </c>
      <c r="S134" s="11">
        <f>VLOOKUP(I134,edades!$B$3:$D$17,3)</f>
        <v>11</v>
      </c>
      <c r="T134" s="11" t="str">
        <f>VLOOKUP(DataCExterna!I134,edades!$B$3:$D$17,2)</f>
        <v>de 45 a 49 años</v>
      </c>
      <c r="U134" s="11" t="s">
        <v>308</v>
      </c>
      <c r="V134" s="26">
        <f t="shared" si="16"/>
        <v>0</v>
      </c>
      <c r="W134" s="24">
        <v>1</v>
      </c>
      <c r="X134" s="24">
        <v>0</v>
      </c>
    </row>
    <row r="135" spans="1:24" x14ac:dyDescent="0.25">
      <c r="A135" s="11">
        <f t="shared" si="17"/>
        <v>134</v>
      </c>
      <c r="B135" s="11">
        <v>201505</v>
      </c>
      <c r="C135" s="11">
        <v>1234</v>
      </c>
      <c r="D135" s="11">
        <v>1</v>
      </c>
      <c r="E135" s="16" t="s">
        <v>394</v>
      </c>
      <c r="F135" s="16" t="s">
        <v>5</v>
      </c>
      <c r="G135" s="11" t="s">
        <v>1934</v>
      </c>
      <c r="H135" s="13" t="s">
        <v>1277</v>
      </c>
      <c r="I135" s="13">
        <v>62</v>
      </c>
      <c r="J135" s="14">
        <v>42137</v>
      </c>
      <c r="K135" s="11" t="s">
        <v>927</v>
      </c>
      <c r="L135" s="11">
        <v>2</v>
      </c>
      <c r="M135" s="11" t="s">
        <v>352</v>
      </c>
      <c r="N135" s="15" t="s">
        <v>934</v>
      </c>
      <c r="O135" s="13">
        <f t="shared" si="12"/>
        <v>2</v>
      </c>
      <c r="P135" s="13" t="str">
        <f t="shared" si="13"/>
        <v>Atenciones No Medicas</v>
      </c>
      <c r="Q135" s="13">
        <f t="shared" si="14"/>
        <v>2</v>
      </c>
      <c r="R135" s="13" t="str">
        <f t="shared" si="15"/>
        <v>Mujer</v>
      </c>
      <c r="S135" s="11">
        <f>VLOOKUP(I135,edades!$B$3:$D$17,3)</f>
        <v>14</v>
      </c>
      <c r="T135" s="11" t="str">
        <f>VLOOKUP(DataCExterna!I135,edades!$B$3:$D$17,2)</f>
        <v>de 60 a 64 años</v>
      </c>
      <c r="U135" s="11" t="s">
        <v>352</v>
      </c>
      <c r="V135" s="26">
        <f t="shared" si="16"/>
        <v>1</v>
      </c>
      <c r="W135" s="26">
        <v>1</v>
      </c>
      <c r="X135" s="26">
        <v>1</v>
      </c>
    </row>
    <row r="136" spans="1:24" x14ac:dyDescent="0.25">
      <c r="A136" s="11">
        <f t="shared" si="17"/>
        <v>135</v>
      </c>
      <c r="B136" s="11">
        <v>201505</v>
      </c>
      <c r="C136" s="11">
        <v>1234</v>
      </c>
      <c r="D136" s="11">
        <v>1</v>
      </c>
      <c r="E136" s="16" t="s">
        <v>138</v>
      </c>
      <c r="F136" s="16" t="s">
        <v>5</v>
      </c>
      <c r="G136" s="11" t="s">
        <v>1829</v>
      </c>
      <c r="H136" s="13" t="s">
        <v>1276</v>
      </c>
      <c r="I136" s="13">
        <v>51</v>
      </c>
      <c r="J136" s="14">
        <v>42125</v>
      </c>
      <c r="K136" s="11" t="s">
        <v>924</v>
      </c>
      <c r="L136" s="11">
        <v>1</v>
      </c>
      <c r="M136" s="11" t="s">
        <v>27</v>
      </c>
      <c r="N136" s="15" t="s">
        <v>934</v>
      </c>
      <c r="O136" s="13">
        <f t="shared" si="12"/>
        <v>1</v>
      </c>
      <c r="P136" s="13" t="str">
        <f t="shared" si="13"/>
        <v>Atenciones Medicas</v>
      </c>
      <c r="Q136" s="13">
        <f t="shared" si="14"/>
        <v>1</v>
      </c>
      <c r="R136" s="13" t="str">
        <f t="shared" si="15"/>
        <v>Hombre</v>
      </c>
      <c r="S136" s="11">
        <f>VLOOKUP(I136,edades!$B$3:$D$17,3)</f>
        <v>12</v>
      </c>
      <c r="T136" s="11" t="str">
        <f>VLOOKUP(DataCExterna!I136,edades!$B$3:$D$17,2)</f>
        <v>de 50 a 54 años</v>
      </c>
      <c r="U136" s="11" t="s">
        <v>27</v>
      </c>
      <c r="V136" s="26">
        <f t="shared" si="16"/>
        <v>1</v>
      </c>
      <c r="W136" s="26">
        <v>1</v>
      </c>
      <c r="X136" s="26">
        <v>1</v>
      </c>
    </row>
    <row r="137" spans="1:24" x14ac:dyDescent="0.25">
      <c r="A137" s="11">
        <f t="shared" si="17"/>
        <v>136</v>
      </c>
      <c r="B137" s="11">
        <v>201505</v>
      </c>
      <c r="C137" s="11">
        <v>1234</v>
      </c>
      <c r="D137" s="11">
        <v>1</v>
      </c>
      <c r="E137" s="16" t="s">
        <v>271</v>
      </c>
      <c r="F137" s="16" t="s">
        <v>5</v>
      </c>
      <c r="G137" s="11" t="s">
        <v>1992</v>
      </c>
      <c r="H137" s="13" t="s">
        <v>1277</v>
      </c>
      <c r="I137" s="13">
        <v>13</v>
      </c>
      <c r="J137" s="14">
        <v>42138</v>
      </c>
      <c r="K137" s="11" t="s">
        <v>932</v>
      </c>
      <c r="L137" s="11">
        <v>1</v>
      </c>
      <c r="M137" s="11" t="s">
        <v>305</v>
      </c>
      <c r="N137" s="11" t="s">
        <v>935</v>
      </c>
      <c r="O137" s="13">
        <f t="shared" si="12"/>
        <v>1</v>
      </c>
      <c r="P137" s="13" t="str">
        <f t="shared" si="13"/>
        <v>Atenciones Medicas</v>
      </c>
      <c r="Q137" s="13">
        <f t="shared" si="14"/>
        <v>2</v>
      </c>
      <c r="R137" s="13" t="str">
        <f t="shared" si="15"/>
        <v>Mujer</v>
      </c>
      <c r="S137" s="11">
        <f>VLOOKUP(I137,edades!$B$3:$D$17,3)</f>
        <v>4</v>
      </c>
      <c r="T137" s="11" t="str">
        <f>VLOOKUP(DataCExterna!I137,edades!$B$3:$D$17,2)</f>
        <v>de 10 a 14 años</v>
      </c>
      <c r="U137" s="11" t="s">
        <v>305</v>
      </c>
      <c r="V137" s="26">
        <f t="shared" si="16"/>
        <v>0</v>
      </c>
      <c r="W137" s="24">
        <v>1</v>
      </c>
      <c r="X137" s="24">
        <v>0</v>
      </c>
    </row>
    <row r="138" spans="1:24" x14ac:dyDescent="0.25">
      <c r="A138" s="11">
        <f t="shared" si="17"/>
        <v>137</v>
      </c>
      <c r="B138" s="11">
        <v>201505</v>
      </c>
      <c r="C138" s="11">
        <v>1234</v>
      </c>
      <c r="D138" s="11">
        <v>1</v>
      </c>
      <c r="E138" s="16" t="s">
        <v>334</v>
      </c>
      <c r="F138" s="16" t="s">
        <v>5</v>
      </c>
      <c r="G138" s="11" t="s">
        <v>1483</v>
      </c>
      <c r="H138" s="13" t="s">
        <v>1277</v>
      </c>
      <c r="I138" s="13">
        <v>56</v>
      </c>
      <c r="J138" s="14">
        <v>42135</v>
      </c>
      <c r="K138" s="11" t="s">
        <v>925</v>
      </c>
      <c r="L138" s="11">
        <v>1</v>
      </c>
      <c r="M138" s="11" t="s">
        <v>253</v>
      </c>
      <c r="N138" s="11" t="s">
        <v>935</v>
      </c>
      <c r="O138" s="13">
        <f t="shared" si="12"/>
        <v>1</v>
      </c>
      <c r="P138" s="13" t="str">
        <f t="shared" si="13"/>
        <v>Atenciones Medicas</v>
      </c>
      <c r="Q138" s="13">
        <f t="shared" si="14"/>
        <v>2</v>
      </c>
      <c r="R138" s="13" t="str">
        <f t="shared" si="15"/>
        <v>Mujer</v>
      </c>
      <c r="S138" s="11">
        <f>VLOOKUP(I138,edades!$B$3:$D$17,3)</f>
        <v>13</v>
      </c>
      <c r="T138" s="11" t="str">
        <f>VLOOKUP(DataCExterna!I138,edades!$B$3:$D$17,2)</f>
        <v>de 55 a 59 años</v>
      </c>
      <c r="U138" s="11" t="s">
        <v>253</v>
      </c>
      <c r="V138" s="26">
        <f t="shared" si="16"/>
        <v>0</v>
      </c>
      <c r="W138" s="24">
        <v>1</v>
      </c>
      <c r="X138" s="24">
        <v>0</v>
      </c>
    </row>
    <row r="139" spans="1:24" x14ac:dyDescent="0.25">
      <c r="A139" s="11">
        <f t="shared" si="17"/>
        <v>138</v>
      </c>
      <c r="B139" s="11">
        <v>201505</v>
      </c>
      <c r="C139" s="11">
        <v>1234</v>
      </c>
      <c r="D139" s="11">
        <v>1</v>
      </c>
      <c r="E139" s="16" t="s">
        <v>688</v>
      </c>
      <c r="F139" s="16" t="s">
        <v>5</v>
      </c>
      <c r="G139" s="11" t="s">
        <v>1748</v>
      </c>
      <c r="H139" s="13" t="s">
        <v>1277</v>
      </c>
      <c r="I139" s="13">
        <v>76</v>
      </c>
      <c r="J139" s="14">
        <v>42129</v>
      </c>
      <c r="K139" s="11" t="s">
        <v>923</v>
      </c>
      <c r="L139" s="11">
        <v>1</v>
      </c>
      <c r="M139" s="11" t="s">
        <v>7</v>
      </c>
      <c r="N139" s="11" t="s">
        <v>936</v>
      </c>
      <c r="O139" s="13">
        <f t="shared" si="12"/>
        <v>1</v>
      </c>
      <c r="P139" s="13" t="str">
        <f t="shared" si="13"/>
        <v>Atenciones Medicas</v>
      </c>
      <c r="Q139" s="13">
        <f t="shared" si="14"/>
        <v>2</v>
      </c>
      <c r="R139" s="13" t="str">
        <f t="shared" si="15"/>
        <v>Mujer</v>
      </c>
      <c r="S139" s="11">
        <f>VLOOKUP(I139,edades!$B$3:$D$17,3)</f>
        <v>15</v>
      </c>
      <c r="T139" s="11" t="str">
        <f>VLOOKUP(DataCExterna!I139,edades!$B$3:$D$17,2)</f>
        <v>de 65 años a más</v>
      </c>
      <c r="U139" s="11" t="s">
        <v>7</v>
      </c>
      <c r="V139" s="26">
        <f t="shared" si="16"/>
        <v>0</v>
      </c>
      <c r="W139" s="24">
        <v>1</v>
      </c>
      <c r="X139" s="24">
        <v>0</v>
      </c>
    </row>
    <row r="140" spans="1:24" x14ac:dyDescent="0.25">
      <c r="A140" s="11">
        <f t="shared" si="17"/>
        <v>139</v>
      </c>
      <c r="B140" s="11">
        <v>201505</v>
      </c>
      <c r="C140" s="11">
        <v>1234</v>
      </c>
      <c r="D140" s="11">
        <v>1</v>
      </c>
      <c r="E140" s="16" t="s">
        <v>858</v>
      </c>
      <c r="F140" s="16" t="s">
        <v>5</v>
      </c>
      <c r="G140" s="11" t="s">
        <v>1495</v>
      </c>
      <c r="H140" s="13" t="s">
        <v>1276</v>
      </c>
      <c r="I140" s="13">
        <v>58</v>
      </c>
      <c r="J140" s="14">
        <v>42125</v>
      </c>
      <c r="K140" s="11" t="s">
        <v>926</v>
      </c>
      <c r="L140" s="11">
        <v>2</v>
      </c>
      <c r="M140" s="11" t="s">
        <v>1090</v>
      </c>
      <c r="N140" s="11" t="s">
        <v>936</v>
      </c>
      <c r="O140" s="13">
        <f t="shared" si="12"/>
        <v>2</v>
      </c>
      <c r="P140" s="13" t="str">
        <f t="shared" si="13"/>
        <v>Atenciones No Medicas</v>
      </c>
      <c r="Q140" s="13">
        <f t="shared" si="14"/>
        <v>1</v>
      </c>
      <c r="R140" s="13" t="str">
        <f t="shared" si="15"/>
        <v>Hombre</v>
      </c>
      <c r="S140" s="11">
        <f>VLOOKUP(I140,edades!$B$3:$D$17,3)</f>
        <v>13</v>
      </c>
      <c r="T140" s="11" t="str">
        <f>VLOOKUP(DataCExterna!I140,edades!$B$3:$D$17,2)</f>
        <v>de 55 a 59 años</v>
      </c>
      <c r="U140" s="11" t="s">
        <v>1090</v>
      </c>
      <c r="V140" s="26">
        <f t="shared" si="16"/>
        <v>0</v>
      </c>
      <c r="W140" s="24">
        <v>1</v>
      </c>
      <c r="X140" s="24">
        <v>0</v>
      </c>
    </row>
    <row r="141" spans="1:24" x14ac:dyDescent="0.25">
      <c r="A141" s="11">
        <f t="shared" si="17"/>
        <v>140</v>
      </c>
      <c r="B141" s="11">
        <v>201505</v>
      </c>
      <c r="C141" s="11">
        <v>1234</v>
      </c>
      <c r="D141" s="11">
        <v>1</v>
      </c>
      <c r="E141" s="16" t="s">
        <v>890</v>
      </c>
      <c r="F141" s="16" t="s">
        <v>5</v>
      </c>
      <c r="G141" s="11" t="s">
        <v>1365</v>
      </c>
      <c r="H141" s="13" t="s">
        <v>1277</v>
      </c>
      <c r="I141" s="13">
        <v>47</v>
      </c>
      <c r="J141" s="14">
        <v>42133</v>
      </c>
      <c r="K141" s="11" t="s">
        <v>931</v>
      </c>
      <c r="L141" s="11">
        <v>1</v>
      </c>
      <c r="M141" s="11" t="s">
        <v>1035</v>
      </c>
      <c r="N141" s="15" t="s">
        <v>934</v>
      </c>
      <c r="O141" s="13">
        <f t="shared" si="12"/>
        <v>1</v>
      </c>
      <c r="P141" s="13" t="str">
        <f t="shared" si="13"/>
        <v>Atenciones Medicas</v>
      </c>
      <c r="Q141" s="13">
        <f t="shared" si="14"/>
        <v>2</v>
      </c>
      <c r="R141" s="13" t="str">
        <f t="shared" si="15"/>
        <v>Mujer</v>
      </c>
      <c r="S141" s="11">
        <f>VLOOKUP(I141,edades!$B$3:$D$17,3)</f>
        <v>11</v>
      </c>
      <c r="T141" s="11" t="str">
        <f>VLOOKUP(DataCExterna!I141,edades!$B$3:$D$17,2)</f>
        <v>de 45 a 49 años</v>
      </c>
      <c r="U141" s="11" t="s">
        <v>1035</v>
      </c>
      <c r="V141" s="26">
        <f t="shared" si="16"/>
        <v>1</v>
      </c>
      <c r="W141" s="26">
        <v>1</v>
      </c>
      <c r="X141" s="26">
        <v>1</v>
      </c>
    </row>
    <row r="142" spans="1:24" x14ac:dyDescent="0.25">
      <c r="A142" s="11">
        <f t="shared" si="17"/>
        <v>141</v>
      </c>
      <c r="B142" s="11">
        <v>201505</v>
      </c>
      <c r="C142" s="11">
        <v>1234</v>
      </c>
      <c r="D142" s="11">
        <v>1</v>
      </c>
      <c r="E142" s="16" t="s">
        <v>751</v>
      </c>
      <c r="F142" s="16" t="s">
        <v>5</v>
      </c>
      <c r="G142" s="11" t="s">
        <v>1865</v>
      </c>
      <c r="H142" s="13" t="s">
        <v>1277</v>
      </c>
      <c r="I142" s="13">
        <v>35</v>
      </c>
      <c r="J142" s="14">
        <v>42138</v>
      </c>
      <c r="K142" s="11" t="s">
        <v>927</v>
      </c>
      <c r="L142" s="11">
        <v>2</v>
      </c>
      <c r="M142" s="11" t="s">
        <v>1214</v>
      </c>
      <c r="N142" s="15" t="s">
        <v>934</v>
      </c>
      <c r="O142" s="13">
        <f t="shared" si="12"/>
        <v>2</v>
      </c>
      <c r="P142" s="13" t="str">
        <f t="shared" si="13"/>
        <v>Atenciones No Medicas</v>
      </c>
      <c r="Q142" s="13">
        <f t="shared" si="14"/>
        <v>2</v>
      </c>
      <c r="R142" s="13" t="str">
        <f t="shared" si="15"/>
        <v>Mujer</v>
      </c>
      <c r="S142" s="11">
        <f>VLOOKUP(I142,edades!$B$3:$D$17,3)</f>
        <v>9</v>
      </c>
      <c r="T142" s="11" t="str">
        <f>VLOOKUP(DataCExterna!I142,edades!$B$3:$D$17,2)</f>
        <v>de 35 a 39 años</v>
      </c>
      <c r="U142" s="11" t="s">
        <v>1214</v>
      </c>
      <c r="V142" s="26">
        <f t="shared" si="16"/>
        <v>1</v>
      </c>
      <c r="W142" s="26">
        <v>1</v>
      </c>
      <c r="X142" s="26">
        <v>1</v>
      </c>
    </row>
    <row r="143" spans="1:24" x14ac:dyDescent="0.25">
      <c r="A143" s="11">
        <f t="shared" si="17"/>
        <v>142</v>
      </c>
      <c r="B143" s="11">
        <v>201505</v>
      </c>
      <c r="C143" s="11">
        <v>1234</v>
      </c>
      <c r="D143" s="11">
        <v>1</v>
      </c>
      <c r="E143" s="16" t="s">
        <v>904</v>
      </c>
      <c r="F143" s="16" t="s">
        <v>5</v>
      </c>
      <c r="G143" s="11" t="s">
        <v>1832</v>
      </c>
      <c r="H143" s="13" t="s">
        <v>1277</v>
      </c>
      <c r="I143" s="13">
        <v>52</v>
      </c>
      <c r="J143" s="14">
        <v>42134</v>
      </c>
      <c r="K143" s="11" t="s">
        <v>924</v>
      </c>
      <c r="L143" s="11">
        <v>1</v>
      </c>
      <c r="M143" s="11" t="s">
        <v>193</v>
      </c>
      <c r="N143" s="15" t="s">
        <v>934</v>
      </c>
      <c r="O143" s="13">
        <f t="shared" si="12"/>
        <v>1</v>
      </c>
      <c r="P143" s="13" t="str">
        <f t="shared" si="13"/>
        <v>Atenciones Medicas</v>
      </c>
      <c r="Q143" s="13">
        <f t="shared" si="14"/>
        <v>2</v>
      </c>
      <c r="R143" s="13" t="str">
        <f t="shared" si="15"/>
        <v>Mujer</v>
      </c>
      <c r="S143" s="11">
        <f>VLOOKUP(I143,edades!$B$3:$D$17,3)</f>
        <v>12</v>
      </c>
      <c r="T143" s="11" t="str">
        <f>VLOOKUP(DataCExterna!I143,edades!$B$3:$D$17,2)</f>
        <v>de 50 a 54 años</v>
      </c>
      <c r="U143" s="11" t="s">
        <v>193</v>
      </c>
      <c r="V143" s="26">
        <f t="shared" si="16"/>
        <v>1</v>
      </c>
      <c r="W143" s="26">
        <v>1</v>
      </c>
      <c r="X143" s="26">
        <v>1</v>
      </c>
    </row>
    <row r="144" spans="1:24" x14ac:dyDescent="0.25">
      <c r="A144" s="11">
        <f t="shared" si="17"/>
        <v>143</v>
      </c>
      <c r="B144" s="11">
        <v>201505</v>
      </c>
      <c r="C144" s="11">
        <v>1234</v>
      </c>
      <c r="D144" s="11">
        <v>1</v>
      </c>
      <c r="E144" s="16" t="s">
        <v>818</v>
      </c>
      <c r="F144" s="16" t="s">
        <v>5</v>
      </c>
      <c r="G144" s="11" t="s">
        <v>1346</v>
      </c>
      <c r="H144" s="13" t="s">
        <v>1277</v>
      </c>
      <c r="I144" s="13">
        <v>67</v>
      </c>
      <c r="J144" s="14">
        <v>42134</v>
      </c>
      <c r="K144" s="11" t="s">
        <v>931</v>
      </c>
      <c r="L144" s="11">
        <v>1</v>
      </c>
      <c r="M144" s="11" t="s">
        <v>1014</v>
      </c>
      <c r="N144" s="11" t="s">
        <v>935</v>
      </c>
      <c r="O144" s="13">
        <f t="shared" si="12"/>
        <v>1</v>
      </c>
      <c r="P144" s="13" t="str">
        <f t="shared" si="13"/>
        <v>Atenciones Medicas</v>
      </c>
      <c r="Q144" s="13">
        <f t="shared" si="14"/>
        <v>2</v>
      </c>
      <c r="R144" s="13" t="str">
        <f t="shared" si="15"/>
        <v>Mujer</v>
      </c>
      <c r="S144" s="11">
        <f>VLOOKUP(I144,edades!$B$3:$D$17,3)</f>
        <v>15</v>
      </c>
      <c r="T144" s="11" t="str">
        <f>VLOOKUP(DataCExterna!I144,edades!$B$3:$D$17,2)</f>
        <v>de 65 años a más</v>
      </c>
      <c r="U144" s="11" t="s">
        <v>1014</v>
      </c>
      <c r="V144" s="26">
        <f t="shared" si="16"/>
        <v>0</v>
      </c>
      <c r="W144" s="24">
        <v>1</v>
      </c>
      <c r="X144" s="24">
        <v>0</v>
      </c>
    </row>
    <row r="145" spans="1:24" x14ac:dyDescent="0.25">
      <c r="A145" s="11">
        <f t="shared" si="17"/>
        <v>144</v>
      </c>
      <c r="B145" s="11">
        <v>201505</v>
      </c>
      <c r="C145" s="11">
        <v>1234</v>
      </c>
      <c r="D145" s="11">
        <v>1</v>
      </c>
      <c r="E145" s="16" t="s">
        <v>387</v>
      </c>
      <c r="F145" s="16" t="s">
        <v>5</v>
      </c>
      <c r="G145" s="11" t="s">
        <v>1566</v>
      </c>
      <c r="H145" s="13" t="s">
        <v>1276</v>
      </c>
      <c r="I145" s="13">
        <v>36</v>
      </c>
      <c r="J145" s="14">
        <v>42131</v>
      </c>
      <c r="K145" s="11" t="s">
        <v>923</v>
      </c>
      <c r="L145" s="11">
        <v>1</v>
      </c>
      <c r="M145" s="11" t="s">
        <v>1111</v>
      </c>
      <c r="N145" s="11" t="s">
        <v>936</v>
      </c>
      <c r="O145" s="13">
        <f t="shared" si="12"/>
        <v>1</v>
      </c>
      <c r="P145" s="13" t="str">
        <f t="shared" si="13"/>
        <v>Atenciones Medicas</v>
      </c>
      <c r="Q145" s="13">
        <f t="shared" si="14"/>
        <v>1</v>
      </c>
      <c r="R145" s="13" t="str">
        <f t="shared" si="15"/>
        <v>Hombre</v>
      </c>
      <c r="S145" s="11">
        <f>VLOOKUP(I145,edades!$B$3:$D$17,3)</f>
        <v>9</v>
      </c>
      <c r="T145" s="11" t="str">
        <f>VLOOKUP(DataCExterna!I145,edades!$B$3:$D$17,2)</f>
        <v>de 35 a 39 años</v>
      </c>
      <c r="U145" s="11" t="s">
        <v>1111</v>
      </c>
      <c r="V145" s="26">
        <f t="shared" si="16"/>
        <v>0</v>
      </c>
      <c r="W145" s="24">
        <v>1</v>
      </c>
      <c r="X145" s="24">
        <v>0</v>
      </c>
    </row>
    <row r="146" spans="1:24" x14ac:dyDescent="0.25">
      <c r="A146" s="11">
        <f t="shared" si="17"/>
        <v>145</v>
      </c>
      <c r="B146" s="11">
        <v>201505</v>
      </c>
      <c r="C146" s="11">
        <v>1234</v>
      </c>
      <c r="D146" s="11">
        <v>1</v>
      </c>
      <c r="E146" s="16" t="s">
        <v>573</v>
      </c>
      <c r="F146" s="16" t="s">
        <v>5</v>
      </c>
      <c r="G146" s="11" t="s">
        <v>1676</v>
      </c>
      <c r="H146" s="13" t="s">
        <v>1276</v>
      </c>
      <c r="I146" s="13">
        <v>37</v>
      </c>
      <c r="J146" s="14">
        <v>42125</v>
      </c>
      <c r="K146" s="11" t="s">
        <v>923</v>
      </c>
      <c r="L146" s="11">
        <v>1</v>
      </c>
      <c r="M146" s="11" t="s">
        <v>972</v>
      </c>
      <c r="N146" s="15" t="s">
        <v>934</v>
      </c>
      <c r="O146" s="13">
        <f t="shared" si="12"/>
        <v>1</v>
      </c>
      <c r="P146" s="13" t="str">
        <f t="shared" si="13"/>
        <v>Atenciones Medicas</v>
      </c>
      <c r="Q146" s="13">
        <f t="shared" si="14"/>
        <v>1</v>
      </c>
      <c r="R146" s="13" t="str">
        <f t="shared" si="15"/>
        <v>Hombre</v>
      </c>
      <c r="S146" s="11">
        <f>VLOOKUP(I146,edades!$B$3:$D$17,3)</f>
        <v>9</v>
      </c>
      <c r="T146" s="11" t="str">
        <f>VLOOKUP(DataCExterna!I146,edades!$B$3:$D$17,2)</f>
        <v>de 35 a 39 años</v>
      </c>
      <c r="U146" s="11" t="s">
        <v>972</v>
      </c>
      <c r="V146" s="26">
        <f t="shared" si="16"/>
        <v>1</v>
      </c>
      <c r="W146" s="26">
        <v>1</v>
      </c>
      <c r="X146" s="26">
        <v>1</v>
      </c>
    </row>
    <row r="147" spans="1:24" x14ac:dyDescent="0.25">
      <c r="A147" s="11">
        <f t="shared" si="17"/>
        <v>146</v>
      </c>
      <c r="B147" s="11">
        <v>201505</v>
      </c>
      <c r="C147" s="11">
        <v>1234</v>
      </c>
      <c r="D147" s="11">
        <v>1</v>
      </c>
      <c r="E147" s="16" t="s">
        <v>870</v>
      </c>
      <c r="F147" s="16" t="s">
        <v>5</v>
      </c>
      <c r="G147" s="11" t="s">
        <v>1503</v>
      </c>
      <c r="H147" s="13" t="s">
        <v>1277</v>
      </c>
      <c r="I147" s="13">
        <v>54</v>
      </c>
      <c r="J147" s="14">
        <v>42129</v>
      </c>
      <c r="K147" s="11" t="s">
        <v>926</v>
      </c>
      <c r="L147" s="11">
        <v>2</v>
      </c>
      <c r="M147" s="11" t="s">
        <v>1201</v>
      </c>
      <c r="N147" s="11" t="s">
        <v>936</v>
      </c>
      <c r="O147" s="13">
        <f t="shared" si="12"/>
        <v>2</v>
      </c>
      <c r="P147" s="13" t="str">
        <f t="shared" si="13"/>
        <v>Atenciones No Medicas</v>
      </c>
      <c r="Q147" s="13">
        <f t="shared" si="14"/>
        <v>2</v>
      </c>
      <c r="R147" s="13" t="str">
        <f t="shared" si="15"/>
        <v>Mujer</v>
      </c>
      <c r="S147" s="11">
        <f>VLOOKUP(I147,edades!$B$3:$D$17,3)</f>
        <v>12</v>
      </c>
      <c r="T147" s="11" t="str">
        <f>VLOOKUP(DataCExterna!I147,edades!$B$3:$D$17,2)</f>
        <v>de 50 a 54 años</v>
      </c>
      <c r="U147" s="11" t="s">
        <v>1201</v>
      </c>
      <c r="V147" s="26">
        <f t="shared" si="16"/>
        <v>0</v>
      </c>
      <c r="W147" s="24">
        <v>1</v>
      </c>
      <c r="X147" s="24">
        <v>0</v>
      </c>
    </row>
    <row r="148" spans="1:24" x14ac:dyDescent="0.25">
      <c r="A148" s="11">
        <f t="shared" si="17"/>
        <v>147</v>
      </c>
      <c r="B148" s="11">
        <v>201505</v>
      </c>
      <c r="C148" s="11">
        <v>1234</v>
      </c>
      <c r="D148" s="11">
        <v>1</v>
      </c>
      <c r="E148" s="16" t="s">
        <v>813</v>
      </c>
      <c r="F148" s="16" t="s">
        <v>5</v>
      </c>
      <c r="G148" s="11" t="s">
        <v>1494</v>
      </c>
      <c r="H148" s="13" t="s">
        <v>1277</v>
      </c>
      <c r="I148" s="13">
        <v>51</v>
      </c>
      <c r="J148" s="14">
        <v>42129</v>
      </c>
      <c r="K148" s="11" t="s">
        <v>926</v>
      </c>
      <c r="L148" s="11">
        <v>2</v>
      </c>
      <c r="M148" s="11" t="s">
        <v>1196</v>
      </c>
      <c r="N148" s="11" t="s">
        <v>936</v>
      </c>
      <c r="O148" s="13">
        <f t="shared" si="12"/>
        <v>2</v>
      </c>
      <c r="P148" s="13" t="str">
        <f t="shared" si="13"/>
        <v>Atenciones No Medicas</v>
      </c>
      <c r="Q148" s="13">
        <f t="shared" si="14"/>
        <v>2</v>
      </c>
      <c r="R148" s="13" t="str">
        <f t="shared" si="15"/>
        <v>Mujer</v>
      </c>
      <c r="S148" s="11">
        <f>VLOOKUP(I148,edades!$B$3:$D$17,3)</f>
        <v>12</v>
      </c>
      <c r="T148" s="11" t="str">
        <f>VLOOKUP(DataCExterna!I148,edades!$B$3:$D$17,2)</f>
        <v>de 50 a 54 años</v>
      </c>
      <c r="U148" s="11" t="s">
        <v>1196</v>
      </c>
      <c r="V148" s="26">
        <f t="shared" si="16"/>
        <v>0</v>
      </c>
      <c r="W148" s="24">
        <v>1</v>
      </c>
      <c r="X148" s="24">
        <v>0</v>
      </c>
    </row>
    <row r="149" spans="1:24" x14ac:dyDescent="0.25">
      <c r="A149" s="11">
        <f t="shared" si="17"/>
        <v>148</v>
      </c>
      <c r="B149" s="11">
        <v>201505</v>
      </c>
      <c r="C149" s="11">
        <v>1234</v>
      </c>
      <c r="D149" s="11">
        <v>1</v>
      </c>
      <c r="E149" s="16" t="s">
        <v>685</v>
      </c>
      <c r="F149" s="16" t="s">
        <v>5</v>
      </c>
      <c r="G149" s="11" t="s">
        <v>1699</v>
      </c>
      <c r="H149" s="13" t="s">
        <v>1277</v>
      </c>
      <c r="I149" s="13">
        <v>47</v>
      </c>
      <c r="J149" s="14">
        <v>42129</v>
      </c>
      <c r="K149" s="11" t="s">
        <v>923</v>
      </c>
      <c r="L149" s="11">
        <v>1</v>
      </c>
      <c r="M149" s="11" t="s">
        <v>1213</v>
      </c>
      <c r="N149" s="11" t="s">
        <v>936</v>
      </c>
      <c r="O149" s="13">
        <f t="shared" si="12"/>
        <v>1</v>
      </c>
      <c r="P149" s="13" t="str">
        <f t="shared" si="13"/>
        <v>Atenciones Medicas</v>
      </c>
      <c r="Q149" s="13">
        <f t="shared" si="14"/>
        <v>2</v>
      </c>
      <c r="R149" s="13" t="str">
        <f t="shared" si="15"/>
        <v>Mujer</v>
      </c>
      <c r="S149" s="11">
        <f>VLOOKUP(I149,edades!$B$3:$D$17,3)</f>
        <v>11</v>
      </c>
      <c r="T149" s="11" t="str">
        <f>VLOOKUP(DataCExterna!I149,edades!$B$3:$D$17,2)</f>
        <v>de 45 a 49 años</v>
      </c>
      <c r="U149" s="11" t="s">
        <v>1213</v>
      </c>
      <c r="V149" s="26">
        <f t="shared" si="16"/>
        <v>0</v>
      </c>
      <c r="W149" s="24">
        <v>1</v>
      </c>
      <c r="X149" s="24">
        <v>0</v>
      </c>
    </row>
    <row r="150" spans="1:24" x14ac:dyDescent="0.25">
      <c r="A150" s="11">
        <f t="shared" si="17"/>
        <v>149</v>
      </c>
      <c r="B150" s="11">
        <v>201505</v>
      </c>
      <c r="C150" s="11">
        <v>1234</v>
      </c>
      <c r="D150" s="11">
        <v>1</v>
      </c>
      <c r="E150" s="16" t="s">
        <v>697</v>
      </c>
      <c r="F150" s="16" t="s">
        <v>5</v>
      </c>
      <c r="G150" s="11" t="s">
        <v>1740</v>
      </c>
      <c r="H150" s="13" t="s">
        <v>1277</v>
      </c>
      <c r="I150" s="13">
        <v>54</v>
      </c>
      <c r="J150" s="14">
        <v>42131</v>
      </c>
      <c r="K150" s="11" t="s">
        <v>923</v>
      </c>
      <c r="L150" s="11">
        <v>1</v>
      </c>
      <c r="M150" s="11" t="s">
        <v>1119</v>
      </c>
      <c r="N150" s="11" t="s">
        <v>935</v>
      </c>
      <c r="O150" s="13">
        <f t="shared" si="12"/>
        <v>1</v>
      </c>
      <c r="P150" s="13" t="str">
        <f t="shared" si="13"/>
        <v>Atenciones Medicas</v>
      </c>
      <c r="Q150" s="13">
        <f t="shared" si="14"/>
        <v>2</v>
      </c>
      <c r="R150" s="13" t="str">
        <f t="shared" si="15"/>
        <v>Mujer</v>
      </c>
      <c r="S150" s="11">
        <f>VLOOKUP(I150,edades!$B$3:$D$17,3)</f>
        <v>12</v>
      </c>
      <c r="T150" s="11" t="str">
        <f>VLOOKUP(DataCExterna!I150,edades!$B$3:$D$17,2)</f>
        <v>de 50 a 54 años</v>
      </c>
      <c r="U150" s="11" t="s">
        <v>1119</v>
      </c>
      <c r="V150" s="26">
        <f t="shared" si="16"/>
        <v>0</v>
      </c>
      <c r="W150" s="24">
        <v>1</v>
      </c>
      <c r="X150" s="24">
        <v>0</v>
      </c>
    </row>
    <row r="151" spans="1:24" x14ac:dyDescent="0.25">
      <c r="A151" s="11">
        <f t="shared" si="17"/>
        <v>150</v>
      </c>
      <c r="B151" s="11">
        <v>201505</v>
      </c>
      <c r="C151" s="11">
        <v>1234</v>
      </c>
      <c r="D151" s="11">
        <v>1</v>
      </c>
      <c r="E151" s="16" t="s">
        <v>900</v>
      </c>
      <c r="F151" s="16" t="s">
        <v>5</v>
      </c>
      <c r="G151" s="11" t="s">
        <v>1808</v>
      </c>
      <c r="H151" s="13" t="s">
        <v>1277</v>
      </c>
      <c r="I151" s="13">
        <v>68</v>
      </c>
      <c r="J151" s="14">
        <v>42134</v>
      </c>
      <c r="K151" s="11" t="s">
        <v>924</v>
      </c>
      <c r="L151" s="11">
        <v>1</v>
      </c>
      <c r="M151" s="11" t="s">
        <v>154</v>
      </c>
      <c r="N151" s="15" t="s">
        <v>934</v>
      </c>
      <c r="O151" s="13">
        <f t="shared" si="12"/>
        <v>1</v>
      </c>
      <c r="P151" s="13" t="str">
        <f t="shared" si="13"/>
        <v>Atenciones Medicas</v>
      </c>
      <c r="Q151" s="13">
        <f t="shared" si="14"/>
        <v>2</v>
      </c>
      <c r="R151" s="13" t="str">
        <f t="shared" si="15"/>
        <v>Mujer</v>
      </c>
      <c r="S151" s="11">
        <f>VLOOKUP(I151,edades!$B$3:$D$17,3)</f>
        <v>15</v>
      </c>
      <c r="T151" s="11" t="str">
        <f>VLOOKUP(DataCExterna!I151,edades!$B$3:$D$17,2)</f>
        <v>de 65 años a más</v>
      </c>
      <c r="U151" s="11" t="s">
        <v>154</v>
      </c>
      <c r="V151" s="26">
        <f t="shared" si="16"/>
        <v>1</v>
      </c>
      <c r="W151" s="26">
        <v>1</v>
      </c>
      <c r="X151" s="26">
        <v>1</v>
      </c>
    </row>
    <row r="152" spans="1:24" x14ac:dyDescent="0.25">
      <c r="A152" s="11">
        <f t="shared" si="17"/>
        <v>151</v>
      </c>
      <c r="B152" s="11">
        <v>201505</v>
      </c>
      <c r="C152" s="11">
        <v>1234</v>
      </c>
      <c r="D152" s="11">
        <v>1</v>
      </c>
      <c r="E152" s="16" t="s">
        <v>882</v>
      </c>
      <c r="F152" s="16" t="s">
        <v>5</v>
      </c>
      <c r="G152" s="11" t="s">
        <v>1619</v>
      </c>
      <c r="H152" s="13" t="s">
        <v>1277</v>
      </c>
      <c r="I152" s="13">
        <v>57</v>
      </c>
      <c r="J152" s="14">
        <v>42129</v>
      </c>
      <c r="K152" s="11" t="s">
        <v>923</v>
      </c>
      <c r="L152" s="11">
        <v>1</v>
      </c>
      <c r="M152" s="11" t="s">
        <v>41</v>
      </c>
      <c r="N152" s="15" t="s">
        <v>934</v>
      </c>
      <c r="O152" s="13">
        <f t="shared" si="12"/>
        <v>1</v>
      </c>
      <c r="P152" s="13" t="str">
        <f t="shared" si="13"/>
        <v>Atenciones Medicas</v>
      </c>
      <c r="Q152" s="13">
        <f t="shared" si="14"/>
        <v>2</v>
      </c>
      <c r="R152" s="13" t="str">
        <f t="shared" si="15"/>
        <v>Mujer</v>
      </c>
      <c r="S152" s="11">
        <f>VLOOKUP(I152,edades!$B$3:$D$17,3)</f>
        <v>13</v>
      </c>
      <c r="T152" s="11" t="str">
        <f>VLOOKUP(DataCExterna!I152,edades!$B$3:$D$17,2)</f>
        <v>de 55 a 59 años</v>
      </c>
      <c r="U152" s="11" t="s">
        <v>41</v>
      </c>
      <c r="V152" s="26">
        <f t="shared" si="16"/>
        <v>1</v>
      </c>
      <c r="W152" s="26">
        <v>1</v>
      </c>
      <c r="X152" s="26">
        <v>1</v>
      </c>
    </row>
    <row r="153" spans="1:24" x14ac:dyDescent="0.25">
      <c r="A153" s="11">
        <f t="shared" si="17"/>
        <v>152</v>
      </c>
      <c r="B153" s="11">
        <v>201505</v>
      </c>
      <c r="C153" s="11">
        <v>1234</v>
      </c>
      <c r="D153" s="11">
        <v>1</v>
      </c>
      <c r="E153" s="16" t="s">
        <v>735</v>
      </c>
      <c r="F153" s="16" t="s">
        <v>5</v>
      </c>
      <c r="G153" s="11" t="s">
        <v>2008</v>
      </c>
      <c r="H153" s="13" t="s">
        <v>1277</v>
      </c>
      <c r="I153" s="13">
        <v>53</v>
      </c>
      <c r="J153" s="14">
        <v>42137</v>
      </c>
      <c r="K153" s="11" t="s">
        <v>928</v>
      </c>
      <c r="L153" s="11">
        <v>2</v>
      </c>
      <c r="M153" s="11" t="s">
        <v>1250</v>
      </c>
      <c r="N153" s="15" t="s">
        <v>934</v>
      </c>
      <c r="O153" s="13">
        <f t="shared" si="12"/>
        <v>2</v>
      </c>
      <c r="P153" s="13" t="str">
        <f t="shared" si="13"/>
        <v>Atenciones No Medicas</v>
      </c>
      <c r="Q153" s="13">
        <f t="shared" si="14"/>
        <v>2</v>
      </c>
      <c r="R153" s="13" t="str">
        <f t="shared" si="15"/>
        <v>Mujer</v>
      </c>
      <c r="S153" s="11">
        <f>VLOOKUP(I153,edades!$B$3:$D$17,3)</f>
        <v>12</v>
      </c>
      <c r="T153" s="11" t="str">
        <f>VLOOKUP(DataCExterna!I153,edades!$B$3:$D$17,2)</f>
        <v>de 50 a 54 años</v>
      </c>
      <c r="U153" s="11" t="s">
        <v>1250</v>
      </c>
      <c r="V153" s="26">
        <f t="shared" si="16"/>
        <v>1</v>
      </c>
      <c r="W153" s="26">
        <v>1</v>
      </c>
      <c r="X153" s="26">
        <v>1</v>
      </c>
    </row>
    <row r="154" spans="1:24" x14ac:dyDescent="0.25">
      <c r="A154" s="11">
        <f t="shared" si="17"/>
        <v>153</v>
      </c>
      <c r="B154" s="11">
        <v>201505</v>
      </c>
      <c r="C154" s="11">
        <v>1234</v>
      </c>
      <c r="D154" s="11">
        <v>1</v>
      </c>
      <c r="E154" s="16" t="s">
        <v>732</v>
      </c>
      <c r="F154" s="16" t="s">
        <v>5</v>
      </c>
      <c r="G154" s="11" t="s">
        <v>1471</v>
      </c>
      <c r="H154" s="13" t="s">
        <v>1276</v>
      </c>
      <c r="I154" s="13">
        <v>68</v>
      </c>
      <c r="J154" s="14">
        <v>42125</v>
      </c>
      <c r="K154" s="11" t="s">
        <v>925</v>
      </c>
      <c r="L154" s="11">
        <v>1</v>
      </c>
      <c r="M154" s="11" t="s">
        <v>1057</v>
      </c>
      <c r="N154" s="11" t="s">
        <v>935</v>
      </c>
      <c r="O154" s="13">
        <f t="shared" si="12"/>
        <v>1</v>
      </c>
      <c r="P154" s="13" t="str">
        <f t="shared" si="13"/>
        <v>Atenciones Medicas</v>
      </c>
      <c r="Q154" s="13">
        <f t="shared" si="14"/>
        <v>1</v>
      </c>
      <c r="R154" s="13" t="str">
        <f t="shared" si="15"/>
        <v>Hombre</v>
      </c>
      <c r="S154" s="11">
        <f>VLOOKUP(I154,edades!$B$3:$D$17,3)</f>
        <v>15</v>
      </c>
      <c r="T154" s="11" t="str">
        <f>VLOOKUP(DataCExterna!I154,edades!$B$3:$D$17,2)</f>
        <v>de 65 años a más</v>
      </c>
      <c r="U154" s="11" t="s">
        <v>1057</v>
      </c>
      <c r="V154" s="26">
        <f t="shared" si="16"/>
        <v>0</v>
      </c>
      <c r="W154" s="24">
        <v>1</v>
      </c>
      <c r="X154" s="24">
        <v>0</v>
      </c>
    </row>
    <row r="155" spans="1:24" x14ac:dyDescent="0.25">
      <c r="A155" s="11">
        <f t="shared" si="17"/>
        <v>154</v>
      </c>
      <c r="B155" s="11">
        <v>201505</v>
      </c>
      <c r="C155" s="11">
        <v>1234</v>
      </c>
      <c r="D155" s="11">
        <v>1</v>
      </c>
      <c r="E155" s="16" t="s">
        <v>827</v>
      </c>
      <c r="F155" s="16" t="s">
        <v>5</v>
      </c>
      <c r="G155" s="11" t="s">
        <v>1474</v>
      </c>
      <c r="H155" s="13" t="s">
        <v>1277</v>
      </c>
      <c r="I155" s="13">
        <v>54</v>
      </c>
      <c r="J155" s="14">
        <v>42129</v>
      </c>
      <c r="K155" s="11" t="s">
        <v>925</v>
      </c>
      <c r="L155" s="11">
        <v>1</v>
      </c>
      <c r="M155" s="11" t="s">
        <v>1186</v>
      </c>
      <c r="N155" s="11" t="s">
        <v>936</v>
      </c>
      <c r="O155" s="13">
        <f t="shared" si="12"/>
        <v>1</v>
      </c>
      <c r="P155" s="13" t="str">
        <f t="shared" si="13"/>
        <v>Atenciones Medicas</v>
      </c>
      <c r="Q155" s="13">
        <f t="shared" si="14"/>
        <v>2</v>
      </c>
      <c r="R155" s="13" t="str">
        <f t="shared" si="15"/>
        <v>Mujer</v>
      </c>
      <c r="S155" s="11">
        <f>VLOOKUP(I155,edades!$B$3:$D$17,3)</f>
        <v>12</v>
      </c>
      <c r="T155" s="11" t="str">
        <f>VLOOKUP(DataCExterna!I155,edades!$B$3:$D$17,2)</f>
        <v>de 50 a 54 años</v>
      </c>
      <c r="U155" s="11" t="s">
        <v>1186</v>
      </c>
      <c r="V155" s="26">
        <f t="shared" si="16"/>
        <v>0</v>
      </c>
      <c r="W155" s="24">
        <v>1</v>
      </c>
      <c r="X155" s="24">
        <v>0</v>
      </c>
    </row>
    <row r="156" spans="1:24" x14ac:dyDescent="0.25">
      <c r="A156" s="11">
        <f t="shared" si="17"/>
        <v>155</v>
      </c>
      <c r="B156" s="11">
        <v>201505</v>
      </c>
      <c r="C156" s="11">
        <v>1234</v>
      </c>
      <c r="D156" s="11">
        <v>1</v>
      </c>
      <c r="E156" s="16" t="s">
        <v>852</v>
      </c>
      <c r="F156" s="16" t="s">
        <v>5</v>
      </c>
      <c r="G156" s="11" t="s">
        <v>1372</v>
      </c>
      <c r="H156" s="13" t="s">
        <v>1277</v>
      </c>
      <c r="I156" s="13">
        <v>53</v>
      </c>
      <c r="J156" s="14">
        <v>42133</v>
      </c>
      <c r="K156" s="11" t="s">
        <v>931</v>
      </c>
      <c r="L156" s="11">
        <v>1</v>
      </c>
      <c r="M156" s="11" t="s">
        <v>1023</v>
      </c>
      <c r="N156" s="11" t="s">
        <v>936</v>
      </c>
      <c r="O156" s="13">
        <f t="shared" si="12"/>
        <v>1</v>
      </c>
      <c r="P156" s="13" t="str">
        <f t="shared" si="13"/>
        <v>Atenciones Medicas</v>
      </c>
      <c r="Q156" s="13">
        <f t="shared" si="14"/>
        <v>2</v>
      </c>
      <c r="R156" s="13" t="str">
        <f t="shared" si="15"/>
        <v>Mujer</v>
      </c>
      <c r="S156" s="11">
        <f>VLOOKUP(I156,edades!$B$3:$D$17,3)</f>
        <v>12</v>
      </c>
      <c r="T156" s="11" t="str">
        <f>VLOOKUP(DataCExterna!I156,edades!$B$3:$D$17,2)</f>
        <v>de 50 a 54 años</v>
      </c>
      <c r="U156" s="11" t="s">
        <v>1023</v>
      </c>
      <c r="V156" s="26">
        <f t="shared" si="16"/>
        <v>0</v>
      </c>
      <c r="W156" s="24">
        <v>1</v>
      </c>
      <c r="X156" s="24">
        <v>0</v>
      </c>
    </row>
    <row r="157" spans="1:24" x14ac:dyDescent="0.25">
      <c r="A157" s="11">
        <f t="shared" si="17"/>
        <v>156</v>
      </c>
      <c r="B157" s="11">
        <v>201505</v>
      </c>
      <c r="C157" s="11">
        <v>1234</v>
      </c>
      <c r="D157" s="11">
        <v>1</v>
      </c>
      <c r="E157" s="16" t="s">
        <v>819</v>
      </c>
      <c r="F157" s="16" t="s">
        <v>5</v>
      </c>
      <c r="G157" s="11" t="s">
        <v>1539</v>
      </c>
      <c r="H157" s="13" t="s">
        <v>1277</v>
      </c>
      <c r="I157" s="13">
        <v>59</v>
      </c>
      <c r="J157" s="14">
        <v>42125</v>
      </c>
      <c r="K157" s="11" t="s">
        <v>926</v>
      </c>
      <c r="L157" s="11">
        <v>2</v>
      </c>
      <c r="M157" s="11" t="s">
        <v>1089</v>
      </c>
      <c r="N157" s="11" t="s">
        <v>936</v>
      </c>
      <c r="O157" s="13">
        <f t="shared" si="12"/>
        <v>2</v>
      </c>
      <c r="P157" s="13" t="str">
        <f t="shared" si="13"/>
        <v>Atenciones No Medicas</v>
      </c>
      <c r="Q157" s="13">
        <f t="shared" si="14"/>
        <v>2</v>
      </c>
      <c r="R157" s="13" t="str">
        <f t="shared" si="15"/>
        <v>Mujer</v>
      </c>
      <c r="S157" s="11">
        <f>VLOOKUP(I157,edades!$B$3:$D$17,3)</f>
        <v>13</v>
      </c>
      <c r="T157" s="11" t="str">
        <f>VLOOKUP(DataCExterna!I157,edades!$B$3:$D$17,2)</f>
        <v>de 55 a 59 años</v>
      </c>
      <c r="U157" s="11" t="s">
        <v>1089</v>
      </c>
      <c r="V157" s="26">
        <f t="shared" si="16"/>
        <v>0</v>
      </c>
      <c r="W157" s="24">
        <v>1</v>
      </c>
      <c r="X157" s="24">
        <v>0</v>
      </c>
    </row>
    <row r="158" spans="1:24" x14ac:dyDescent="0.25">
      <c r="A158" s="11">
        <f t="shared" si="17"/>
        <v>157</v>
      </c>
      <c r="B158" s="11">
        <v>201505</v>
      </c>
      <c r="C158" s="11">
        <v>1234</v>
      </c>
      <c r="D158" s="11">
        <v>1</v>
      </c>
      <c r="E158" s="16" t="s">
        <v>686</v>
      </c>
      <c r="F158" s="16" t="s">
        <v>5</v>
      </c>
      <c r="G158" s="11" t="s">
        <v>1754</v>
      </c>
      <c r="H158" s="13" t="s">
        <v>1276</v>
      </c>
      <c r="I158" s="13">
        <v>69</v>
      </c>
      <c r="J158" s="14">
        <v>42129</v>
      </c>
      <c r="K158" s="11" t="s">
        <v>923</v>
      </c>
      <c r="L158" s="11">
        <v>1</v>
      </c>
      <c r="M158" s="11" t="s">
        <v>11</v>
      </c>
      <c r="N158" s="11" t="s">
        <v>936</v>
      </c>
      <c r="O158" s="13">
        <f t="shared" si="12"/>
        <v>1</v>
      </c>
      <c r="P158" s="13" t="str">
        <f t="shared" si="13"/>
        <v>Atenciones Medicas</v>
      </c>
      <c r="Q158" s="13">
        <f t="shared" si="14"/>
        <v>1</v>
      </c>
      <c r="R158" s="13" t="str">
        <f t="shared" si="15"/>
        <v>Hombre</v>
      </c>
      <c r="S158" s="11">
        <f>VLOOKUP(I158,edades!$B$3:$D$17,3)</f>
        <v>15</v>
      </c>
      <c r="T158" s="11" t="str">
        <f>VLOOKUP(DataCExterna!I158,edades!$B$3:$D$17,2)</f>
        <v>de 65 años a más</v>
      </c>
      <c r="U158" s="11" t="s">
        <v>11</v>
      </c>
      <c r="V158" s="26">
        <f t="shared" si="16"/>
        <v>0</v>
      </c>
      <c r="W158" s="24">
        <v>1</v>
      </c>
      <c r="X158" s="24">
        <v>0</v>
      </c>
    </row>
    <row r="159" spans="1:24" x14ac:dyDescent="0.25">
      <c r="A159" s="11">
        <f t="shared" si="17"/>
        <v>158</v>
      </c>
      <c r="B159" s="11">
        <v>201505</v>
      </c>
      <c r="C159" s="11">
        <v>1234</v>
      </c>
      <c r="D159" s="11">
        <v>1</v>
      </c>
      <c r="E159" s="16" t="s">
        <v>652</v>
      </c>
      <c r="F159" s="16" t="s">
        <v>5</v>
      </c>
      <c r="G159" s="11" t="s">
        <v>1642</v>
      </c>
      <c r="H159" s="13" t="s">
        <v>1277</v>
      </c>
      <c r="I159" s="13">
        <v>86</v>
      </c>
      <c r="J159" s="14">
        <v>42125</v>
      </c>
      <c r="K159" s="11" t="s">
        <v>923</v>
      </c>
      <c r="L159" s="11">
        <v>1</v>
      </c>
      <c r="M159" s="11" t="s">
        <v>944</v>
      </c>
      <c r="N159" s="11" t="s">
        <v>935</v>
      </c>
      <c r="O159" s="13">
        <f t="shared" si="12"/>
        <v>1</v>
      </c>
      <c r="P159" s="13" t="str">
        <f t="shared" si="13"/>
        <v>Atenciones Medicas</v>
      </c>
      <c r="Q159" s="13">
        <f t="shared" si="14"/>
        <v>2</v>
      </c>
      <c r="R159" s="13" t="str">
        <f t="shared" si="15"/>
        <v>Mujer</v>
      </c>
      <c r="S159" s="11">
        <f>VLOOKUP(I159,edades!$B$3:$D$17,3)</f>
        <v>15</v>
      </c>
      <c r="T159" s="11" t="str">
        <f>VLOOKUP(DataCExterna!I159,edades!$B$3:$D$17,2)</f>
        <v>de 65 años a más</v>
      </c>
      <c r="U159" s="11" t="s">
        <v>944</v>
      </c>
      <c r="V159" s="26">
        <f t="shared" si="16"/>
        <v>0</v>
      </c>
      <c r="W159" s="24">
        <v>1</v>
      </c>
      <c r="X159" s="24">
        <v>0</v>
      </c>
    </row>
    <row r="160" spans="1:24" x14ac:dyDescent="0.25">
      <c r="A160" s="11">
        <f t="shared" si="17"/>
        <v>159</v>
      </c>
      <c r="B160" s="11">
        <v>201505</v>
      </c>
      <c r="C160" s="11">
        <v>1234</v>
      </c>
      <c r="D160" s="11">
        <v>1</v>
      </c>
      <c r="E160" s="16" t="s">
        <v>716</v>
      </c>
      <c r="F160" s="16" t="s">
        <v>5</v>
      </c>
      <c r="G160" s="11" t="s">
        <v>1878</v>
      </c>
      <c r="H160" s="13" t="s">
        <v>1276</v>
      </c>
      <c r="I160" s="13">
        <v>75</v>
      </c>
      <c r="J160" s="14">
        <v>42137</v>
      </c>
      <c r="K160" s="11" t="s">
        <v>927</v>
      </c>
      <c r="L160" s="11">
        <v>2</v>
      </c>
      <c r="M160" s="11" t="s">
        <v>1147</v>
      </c>
      <c r="N160" s="11" t="s">
        <v>935</v>
      </c>
      <c r="O160" s="13">
        <f t="shared" si="12"/>
        <v>2</v>
      </c>
      <c r="P160" s="13" t="str">
        <f t="shared" si="13"/>
        <v>Atenciones No Medicas</v>
      </c>
      <c r="Q160" s="13">
        <f t="shared" si="14"/>
        <v>1</v>
      </c>
      <c r="R160" s="13" t="str">
        <f t="shared" si="15"/>
        <v>Hombre</v>
      </c>
      <c r="S160" s="11">
        <f>VLOOKUP(I160,edades!$B$3:$D$17,3)</f>
        <v>15</v>
      </c>
      <c r="T160" s="11" t="str">
        <f>VLOOKUP(DataCExterna!I160,edades!$B$3:$D$17,2)</f>
        <v>de 65 años a más</v>
      </c>
      <c r="U160" s="11" t="s">
        <v>1147</v>
      </c>
      <c r="V160" s="26">
        <f t="shared" si="16"/>
        <v>0</v>
      </c>
      <c r="W160" s="24">
        <v>1</v>
      </c>
      <c r="X160" s="24">
        <v>0</v>
      </c>
    </row>
    <row r="161" spans="1:24" x14ac:dyDescent="0.25">
      <c r="A161" s="11">
        <f t="shared" si="17"/>
        <v>160</v>
      </c>
      <c r="B161" s="11">
        <v>201505</v>
      </c>
      <c r="C161" s="11">
        <v>1234</v>
      </c>
      <c r="D161" s="11">
        <v>1</v>
      </c>
      <c r="E161" s="16" t="s">
        <v>752</v>
      </c>
      <c r="F161" s="16" t="s">
        <v>5</v>
      </c>
      <c r="G161" s="11" t="s">
        <v>1921</v>
      </c>
      <c r="H161" s="13" t="s">
        <v>1276</v>
      </c>
      <c r="I161" s="13">
        <v>75</v>
      </c>
      <c r="J161" s="14">
        <v>42137</v>
      </c>
      <c r="K161" s="11" t="s">
        <v>927</v>
      </c>
      <c r="L161" s="11">
        <v>2</v>
      </c>
      <c r="M161" s="11" t="s">
        <v>1146</v>
      </c>
      <c r="N161" s="15" t="s">
        <v>934</v>
      </c>
      <c r="O161" s="13">
        <f t="shared" si="12"/>
        <v>2</v>
      </c>
      <c r="P161" s="13" t="str">
        <f t="shared" si="13"/>
        <v>Atenciones No Medicas</v>
      </c>
      <c r="Q161" s="13">
        <f t="shared" si="14"/>
        <v>1</v>
      </c>
      <c r="R161" s="13" t="str">
        <f t="shared" si="15"/>
        <v>Hombre</v>
      </c>
      <c r="S161" s="11">
        <f>VLOOKUP(I161,edades!$B$3:$D$17,3)</f>
        <v>15</v>
      </c>
      <c r="T161" s="11" t="str">
        <f>VLOOKUP(DataCExterna!I161,edades!$B$3:$D$17,2)</f>
        <v>de 65 años a más</v>
      </c>
      <c r="U161" s="11" t="s">
        <v>1146</v>
      </c>
      <c r="V161" s="26">
        <f t="shared" si="16"/>
        <v>1</v>
      </c>
      <c r="W161" s="26">
        <v>1</v>
      </c>
      <c r="X161" s="26">
        <v>1</v>
      </c>
    </row>
    <row r="162" spans="1:24" x14ac:dyDescent="0.25">
      <c r="A162" s="11">
        <f t="shared" si="17"/>
        <v>161</v>
      </c>
      <c r="B162" s="11">
        <v>201505</v>
      </c>
      <c r="C162" s="11">
        <v>1234</v>
      </c>
      <c r="D162" s="11">
        <v>1</v>
      </c>
      <c r="E162" s="16" t="s">
        <v>684</v>
      </c>
      <c r="F162" s="16" t="s">
        <v>5</v>
      </c>
      <c r="G162" s="11" t="s">
        <v>1737</v>
      </c>
      <c r="H162" s="13" t="s">
        <v>1277</v>
      </c>
      <c r="I162" s="13">
        <v>53</v>
      </c>
      <c r="J162" s="14">
        <v>42129</v>
      </c>
      <c r="K162" s="11" t="s">
        <v>923</v>
      </c>
      <c r="L162" s="11">
        <v>1</v>
      </c>
      <c r="M162" s="11" t="s">
        <v>22</v>
      </c>
      <c r="N162" s="15" t="s">
        <v>934</v>
      </c>
      <c r="O162" s="13">
        <f t="shared" si="12"/>
        <v>1</v>
      </c>
      <c r="P162" s="13" t="str">
        <f t="shared" si="13"/>
        <v>Atenciones Medicas</v>
      </c>
      <c r="Q162" s="13">
        <f t="shared" si="14"/>
        <v>2</v>
      </c>
      <c r="R162" s="13" t="str">
        <f t="shared" si="15"/>
        <v>Mujer</v>
      </c>
      <c r="S162" s="11">
        <f>VLOOKUP(I162,edades!$B$3:$D$17,3)</f>
        <v>12</v>
      </c>
      <c r="T162" s="11" t="str">
        <f>VLOOKUP(DataCExterna!I162,edades!$B$3:$D$17,2)</f>
        <v>de 50 a 54 años</v>
      </c>
      <c r="U162" s="11" t="s">
        <v>22</v>
      </c>
      <c r="V162" s="26">
        <f t="shared" si="16"/>
        <v>1</v>
      </c>
      <c r="W162" s="26">
        <v>1</v>
      </c>
      <c r="X162" s="26">
        <v>1</v>
      </c>
    </row>
    <row r="163" spans="1:24" x14ac:dyDescent="0.25">
      <c r="A163" s="11">
        <f t="shared" si="17"/>
        <v>162</v>
      </c>
      <c r="B163" s="11">
        <v>201505</v>
      </c>
      <c r="C163" s="11">
        <v>1234</v>
      </c>
      <c r="D163" s="11">
        <v>1</v>
      </c>
      <c r="E163" s="16" t="s">
        <v>709</v>
      </c>
      <c r="F163" s="16" t="s">
        <v>5</v>
      </c>
      <c r="G163" s="11" t="s">
        <v>1614</v>
      </c>
      <c r="H163" s="13" t="s">
        <v>1277</v>
      </c>
      <c r="I163" s="13">
        <v>55</v>
      </c>
      <c r="J163" s="14">
        <v>42132</v>
      </c>
      <c r="K163" s="11" t="s">
        <v>923</v>
      </c>
      <c r="L163" s="11">
        <v>1</v>
      </c>
      <c r="M163" s="11" t="s">
        <v>1024</v>
      </c>
      <c r="N163" s="15" t="s">
        <v>934</v>
      </c>
      <c r="O163" s="13">
        <f t="shared" si="12"/>
        <v>1</v>
      </c>
      <c r="P163" s="13" t="str">
        <f t="shared" si="13"/>
        <v>Atenciones Medicas</v>
      </c>
      <c r="Q163" s="13">
        <f t="shared" si="14"/>
        <v>2</v>
      </c>
      <c r="R163" s="13" t="str">
        <f t="shared" si="15"/>
        <v>Mujer</v>
      </c>
      <c r="S163" s="11">
        <f>VLOOKUP(I163,edades!$B$3:$D$17,3)</f>
        <v>13</v>
      </c>
      <c r="T163" s="11" t="str">
        <f>VLOOKUP(DataCExterna!I163,edades!$B$3:$D$17,2)</f>
        <v>de 55 a 59 años</v>
      </c>
      <c r="U163" s="11" t="s">
        <v>1024</v>
      </c>
      <c r="V163" s="26">
        <f t="shared" si="16"/>
        <v>1</v>
      </c>
      <c r="W163" s="26">
        <v>1</v>
      </c>
      <c r="X163" s="26">
        <v>1</v>
      </c>
    </row>
    <row r="164" spans="1:24" x14ac:dyDescent="0.25">
      <c r="A164" s="11">
        <f t="shared" si="17"/>
        <v>163</v>
      </c>
      <c r="B164" s="11">
        <v>201505</v>
      </c>
      <c r="C164" s="11">
        <v>1234</v>
      </c>
      <c r="D164" s="11">
        <v>1</v>
      </c>
      <c r="E164" s="16" t="s">
        <v>642</v>
      </c>
      <c r="F164" s="16" t="s">
        <v>5</v>
      </c>
      <c r="G164" s="11" t="s">
        <v>1839</v>
      </c>
      <c r="H164" s="13" t="s">
        <v>1277</v>
      </c>
      <c r="I164" s="13">
        <v>59</v>
      </c>
      <c r="J164" s="14">
        <v>42129</v>
      </c>
      <c r="K164" s="11" t="s">
        <v>924</v>
      </c>
      <c r="L164" s="11">
        <v>1</v>
      </c>
      <c r="M164" s="11" t="s">
        <v>33</v>
      </c>
      <c r="N164" s="11" t="s">
        <v>935</v>
      </c>
      <c r="O164" s="13">
        <f t="shared" si="12"/>
        <v>1</v>
      </c>
      <c r="P164" s="13" t="str">
        <f t="shared" si="13"/>
        <v>Atenciones Medicas</v>
      </c>
      <c r="Q164" s="13">
        <f t="shared" si="14"/>
        <v>2</v>
      </c>
      <c r="R164" s="13" t="str">
        <f t="shared" si="15"/>
        <v>Mujer</v>
      </c>
      <c r="S164" s="11">
        <f>VLOOKUP(I164,edades!$B$3:$D$17,3)</f>
        <v>13</v>
      </c>
      <c r="T164" s="11" t="str">
        <f>VLOOKUP(DataCExterna!I164,edades!$B$3:$D$17,2)</f>
        <v>de 55 a 59 años</v>
      </c>
      <c r="U164" s="11" t="s">
        <v>33</v>
      </c>
      <c r="V164" s="26">
        <f t="shared" si="16"/>
        <v>0</v>
      </c>
      <c r="W164" s="24">
        <v>1</v>
      </c>
      <c r="X164" s="24">
        <v>0</v>
      </c>
    </row>
    <row r="165" spans="1:24" x14ac:dyDescent="0.25">
      <c r="A165" s="11">
        <f t="shared" si="17"/>
        <v>164</v>
      </c>
      <c r="B165" s="11">
        <v>201505</v>
      </c>
      <c r="C165" s="11">
        <v>1234</v>
      </c>
      <c r="D165" s="11">
        <v>1</v>
      </c>
      <c r="E165" s="16" t="s">
        <v>731</v>
      </c>
      <c r="F165" s="16" t="s">
        <v>5</v>
      </c>
      <c r="G165" s="11" t="s">
        <v>1731</v>
      </c>
      <c r="H165" s="13" t="s">
        <v>1277</v>
      </c>
      <c r="I165" s="13">
        <v>53</v>
      </c>
      <c r="J165" s="14">
        <v>42135</v>
      </c>
      <c r="K165" s="11" t="s">
        <v>923</v>
      </c>
      <c r="L165" s="11">
        <v>1</v>
      </c>
      <c r="M165" s="11" t="s">
        <v>1077</v>
      </c>
      <c r="N165" s="11" t="s">
        <v>936</v>
      </c>
      <c r="O165" s="13">
        <f t="shared" si="12"/>
        <v>1</v>
      </c>
      <c r="P165" s="13" t="str">
        <f t="shared" si="13"/>
        <v>Atenciones Medicas</v>
      </c>
      <c r="Q165" s="13">
        <f t="shared" si="14"/>
        <v>2</v>
      </c>
      <c r="R165" s="13" t="str">
        <f t="shared" si="15"/>
        <v>Mujer</v>
      </c>
      <c r="S165" s="11">
        <f>VLOOKUP(I165,edades!$B$3:$D$17,3)</f>
        <v>12</v>
      </c>
      <c r="T165" s="11" t="str">
        <f>VLOOKUP(DataCExterna!I165,edades!$B$3:$D$17,2)</f>
        <v>de 50 a 54 años</v>
      </c>
      <c r="U165" s="11" t="s">
        <v>1077</v>
      </c>
      <c r="V165" s="26">
        <f t="shared" si="16"/>
        <v>0</v>
      </c>
      <c r="W165" s="24">
        <v>1</v>
      </c>
      <c r="X165" s="24">
        <v>0</v>
      </c>
    </row>
    <row r="166" spans="1:24" x14ac:dyDescent="0.25">
      <c r="A166" s="11">
        <f t="shared" si="17"/>
        <v>165</v>
      </c>
      <c r="B166" s="11">
        <v>201505</v>
      </c>
      <c r="C166" s="11">
        <v>1234</v>
      </c>
      <c r="D166" s="11">
        <v>1</v>
      </c>
      <c r="E166" s="16" t="s">
        <v>656</v>
      </c>
      <c r="F166" s="16" t="s">
        <v>5</v>
      </c>
      <c r="G166" s="11" t="s">
        <v>1730</v>
      </c>
      <c r="H166" s="13" t="s">
        <v>1277</v>
      </c>
      <c r="I166" s="13">
        <v>48</v>
      </c>
      <c r="J166" s="14">
        <v>42125</v>
      </c>
      <c r="K166" s="11" t="s">
        <v>923</v>
      </c>
      <c r="L166" s="11">
        <v>1</v>
      </c>
      <c r="M166" s="11" t="s">
        <v>945</v>
      </c>
      <c r="N166" s="11" t="s">
        <v>936</v>
      </c>
      <c r="O166" s="13">
        <f t="shared" si="12"/>
        <v>1</v>
      </c>
      <c r="P166" s="13" t="str">
        <f t="shared" si="13"/>
        <v>Atenciones Medicas</v>
      </c>
      <c r="Q166" s="13">
        <f t="shared" si="14"/>
        <v>2</v>
      </c>
      <c r="R166" s="13" t="str">
        <f t="shared" si="15"/>
        <v>Mujer</v>
      </c>
      <c r="S166" s="11">
        <f>VLOOKUP(I166,edades!$B$3:$D$17,3)</f>
        <v>11</v>
      </c>
      <c r="T166" s="11" t="str">
        <f>VLOOKUP(DataCExterna!I166,edades!$B$3:$D$17,2)</f>
        <v>de 45 a 49 años</v>
      </c>
      <c r="U166" s="11" t="s">
        <v>945</v>
      </c>
      <c r="V166" s="26">
        <f t="shared" si="16"/>
        <v>0</v>
      </c>
      <c r="W166" s="24">
        <v>1</v>
      </c>
      <c r="X166" s="24">
        <v>0</v>
      </c>
    </row>
    <row r="167" spans="1:24" x14ac:dyDescent="0.25">
      <c r="A167" s="11">
        <f t="shared" si="17"/>
        <v>166</v>
      </c>
      <c r="B167" s="11">
        <v>201505</v>
      </c>
      <c r="C167" s="11">
        <v>1234</v>
      </c>
      <c r="D167" s="11">
        <v>1</v>
      </c>
      <c r="E167" s="16" t="s">
        <v>676</v>
      </c>
      <c r="F167" s="16" t="s">
        <v>5</v>
      </c>
      <c r="G167" s="11" t="s">
        <v>1755</v>
      </c>
      <c r="H167" s="13" t="s">
        <v>1276</v>
      </c>
      <c r="I167" s="13">
        <v>70</v>
      </c>
      <c r="J167" s="14">
        <v>42132</v>
      </c>
      <c r="K167" s="11" t="s">
        <v>923</v>
      </c>
      <c r="L167" s="11">
        <v>1</v>
      </c>
      <c r="M167" s="11" t="s">
        <v>1108</v>
      </c>
      <c r="N167" s="15" t="s">
        <v>934</v>
      </c>
      <c r="O167" s="13">
        <f t="shared" si="12"/>
        <v>1</v>
      </c>
      <c r="P167" s="13" t="str">
        <f t="shared" si="13"/>
        <v>Atenciones Medicas</v>
      </c>
      <c r="Q167" s="13">
        <f t="shared" si="14"/>
        <v>1</v>
      </c>
      <c r="R167" s="13" t="str">
        <f t="shared" si="15"/>
        <v>Hombre</v>
      </c>
      <c r="S167" s="11">
        <f>VLOOKUP(I167,edades!$B$3:$D$17,3)</f>
        <v>15</v>
      </c>
      <c r="T167" s="11" t="str">
        <f>VLOOKUP(DataCExterna!I167,edades!$B$3:$D$17,2)</f>
        <v>de 65 años a más</v>
      </c>
      <c r="U167" s="11" t="s">
        <v>1108</v>
      </c>
      <c r="V167" s="26">
        <f t="shared" si="16"/>
        <v>1</v>
      </c>
      <c r="W167" s="26">
        <v>1</v>
      </c>
      <c r="X167" s="26">
        <v>1</v>
      </c>
    </row>
    <row r="168" spans="1:24" x14ac:dyDescent="0.25">
      <c r="A168" s="11">
        <f t="shared" si="17"/>
        <v>167</v>
      </c>
      <c r="B168" s="11">
        <v>201505</v>
      </c>
      <c r="C168" s="11">
        <v>1234</v>
      </c>
      <c r="D168" s="11">
        <v>1</v>
      </c>
      <c r="E168" s="16" t="s">
        <v>714</v>
      </c>
      <c r="F168" s="16" t="s">
        <v>5</v>
      </c>
      <c r="G168" s="11" t="s">
        <v>1605</v>
      </c>
      <c r="H168" s="13" t="s">
        <v>1277</v>
      </c>
      <c r="I168" s="13">
        <v>62</v>
      </c>
      <c r="J168" s="14">
        <v>42132</v>
      </c>
      <c r="K168" s="11" t="s">
        <v>923</v>
      </c>
      <c r="L168" s="11">
        <v>1</v>
      </c>
      <c r="M168" s="11" t="s">
        <v>1028</v>
      </c>
      <c r="N168" s="11" t="s">
        <v>936</v>
      </c>
      <c r="O168" s="13">
        <f t="shared" si="12"/>
        <v>1</v>
      </c>
      <c r="P168" s="13" t="str">
        <f t="shared" si="13"/>
        <v>Atenciones Medicas</v>
      </c>
      <c r="Q168" s="13">
        <f t="shared" si="14"/>
        <v>2</v>
      </c>
      <c r="R168" s="13" t="str">
        <f t="shared" si="15"/>
        <v>Mujer</v>
      </c>
      <c r="S168" s="11">
        <f>VLOOKUP(I168,edades!$B$3:$D$17,3)</f>
        <v>14</v>
      </c>
      <c r="T168" s="11" t="str">
        <f>VLOOKUP(DataCExterna!I168,edades!$B$3:$D$17,2)</f>
        <v>de 60 a 64 años</v>
      </c>
      <c r="U168" s="11" t="s">
        <v>1028</v>
      </c>
      <c r="V168" s="26">
        <f t="shared" si="16"/>
        <v>0</v>
      </c>
      <c r="W168" s="24">
        <v>1</v>
      </c>
      <c r="X168" s="24">
        <v>0</v>
      </c>
    </row>
    <row r="169" spans="1:24" x14ac:dyDescent="0.25">
      <c r="A169" s="11">
        <f t="shared" si="17"/>
        <v>168</v>
      </c>
      <c r="B169" s="11">
        <v>201505</v>
      </c>
      <c r="C169" s="11">
        <v>1234</v>
      </c>
      <c r="D169" s="11">
        <v>1</v>
      </c>
      <c r="E169" s="16" t="s">
        <v>892</v>
      </c>
      <c r="F169" s="16" t="s">
        <v>5</v>
      </c>
      <c r="G169" s="11" t="s">
        <v>1824</v>
      </c>
      <c r="H169" s="13" t="s">
        <v>1277</v>
      </c>
      <c r="I169" s="13">
        <v>69</v>
      </c>
      <c r="J169" s="14">
        <v>42135</v>
      </c>
      <c r="K169" s="11" t="s">
        <v>924</v>
      </c>
      <c r="L169" s="11">
        <v>1</v>
      </c>
      <c r="M169" s="11" t="s">
        <v>47</v>
      </c>
      <c r="N169" s="15" t="s">
        <v>934</v>
      </c>
      <c r="O169" s="13">
        <f t="shared" si="12"/>
        <v>1</v>
      </c>
      <c r="P169" s="13" t="str">
        <f t="shared" si="13"/>
        <v>Atenciones Medicas</v>
      </c>
      <c r="Q169" s="13">
        <f t="shared" si="14"/>
        <v>2</v>
      </c>
      <c r="R169" s="13" t="str">
        <f t="shared" si="15"/>
        <v>Mujer</v>
      </c>
      <c r="S169" s="11">
        <f>VLOOKUP(I169,edades!$B$3:$D$17,3)</f>
        <v>15</v>
      </c>
      <c r="T169" s="11" t="str">
        <f>VLOOKUP(DataCExterna!I169,edades!$B$3:$D$17,2)</f>
        <v>de 65 años a más</v>
      </c>
      <c r="U169" s="11" t="s">
        <v>47</v>
      </c>
      <c r="V169" s="26">
        <f t="shared" si="16"/>
        <v>1</v>
      </c>
      <c r="W169" s="26">
        <v>1</v>
      </c>
      <c r="X169" s="26">
        <v>1</v>
      </c>
    </row>
    <row r="170" spans="1:24" x14ac:dyDescent="0.25">
      <c r="A170" s="11">
        <f t="shared" si="17"/>
        <v>169</v>
      </c>
      <c r="B170" s="11">
        <v>201505</v>
      </c>
      <c r="C170" s="11">
        <v>1234</v>
      </c>
      <c r="D170" s="11">
        <v>1</v>
      </c>
      <c r="E170" s="16" t="s">
        <v>762</v>
      </c>
      <c r="F170" s="16" t="s">
        <v>5</v>
      </c>
      <c r="G170" s="11" t="s">
        <v>1924</v>
      </c>
      <c r="H170" s="13" t="s">
        <v>1277</v>
      </c>
      <c r="I170" s="13">
        <v>82</v>
      </c>
      <c r="J170" s="14">
        <v>42135</v>
      </c>
      <c r="K170" s="11" t="s">
        <v>927</v>
      </c>
      <c r="L170" s="11">
        <v>2</v>
      </c>
      <c r="M170" s="11" t="s">
        <v>1128</v>
      </c>
      <c r="N170" s="15" t="s">
        <v>934</v>
      </c>
      <c r="O170" s="13">
        <f t="shared" si="12"/>
        <v>2</v>
      </c>
      <c r="P170" s="13" t="str">
        <f t="shared" si="13"/>
        <v>Atenciones No Medicas</v>
      </c>
      <c r="Q170" s="13">
        <f t="shared" si="14"/>
        <v>2</v>
      </c>
      <c r="R170" s="13" t="str">
        <f t="shared" si="15"/>
        <v>Mujer</v>
      </c>
      <c r="S170" s="11">
        <f>VLOOKUP(I170,edades!$B$3:$D$17,3)</f>
        <v>15</v>
      </c>
      <c r="T170" s="11" t="str">
        <f>VLOOKUP(DataCExterna!I170,edades!$B$3:$D$17,2)</f>
        <v>de 65 años a más</v>
      </c>
      <c r="U170" s="11" t="s">
        <v>1128</v>
      </c>
      <c r="V170" s="26">
        <f t="shared" si="16"/>
        <v>1</v>
      </c>
      <c r="W170" s="26">
        <v>1</v>
      </c>
      <c r="X170" s="26">
        <v>1</v>
      </c>
    </row>
    <row r="171" spans="1:24" x14ac:dyDescent="0.25">
      <c r="A171" s="11">
        <f t="shared" si="17"/>
        <v>170</v>
      </c>
      <c r="B171" s="11">
        <v>201505</v>
      </c>
      <c r="C171" s="11">
        <v>1234</v>
      </c>
      <c r="D171" s="11">
        <v>1</v>
      </c>
      <c r="E171" s="16" t="s">
        <v>687</v>
      </c>
      <c r="F171" s="16" t="s">
        <v>5</v>
      </c>
      <c r="G171" s="11" t="s">
        <v>1691</v>
      </c>
      <c r="H171" s="13" t="s">
        <v>1277</v>
      </c>
      <c r="I171" s="13">
        <v>74</v>
      </c>
      <c r="J171" s="14">
        <v>42129</v>
      </c>
      <c r="K171" s="11" t="s">
        <v>923</v>
      </c>
      <c r="L171" s="11">
        <v>1</v>
      </c>
      <c r="M171" s="11" t="s">
        <v>13</v>
      </c>
      <c r="N171" s="15" t="s">
        <v>934</v>
      </c>
      <c r="O171" s="13">
        <f t="shared" si="12"/>
        <v>1</v>
      </c>
      <c r="P171" s="13" t="str">
        <f t="shared" si="13"/>
        <v>Atenciones Medicas</v>
      </c>
      <c r="Q171" s="13">
        <f t="shared" si="14"/>
        <v>2</v>
      </c>
      <c r="R171" s="13" t="str">
        <f t="shared" si="15"/>
        <v>Mujer</v>
      </c>
      <c r="S171" s="11">
        <f>VLOOKUP(I171,edades!$B$3:$D$17,3)</f>
        <v>15</v>
      </c>
      <c r="T171" s="11" t="str">
        <f>VLOOKUP(DataCExterna!I171,edades!$B$3:$D$17,2)</f>
        <v>de 65 años a más</v>
      </c>
      <c r="U171" s="11" t="s">
        <v>13</v>
      </c>
      <c r="V171" s="26">
        <f t="shared" si="16"/>
        <v>1</v>
      </c>
      <c r="W171" s="26">
        <v>1</v>
      </c>
      <c r="X171" s="26">
        <v>1</v>
      </c>
    </row>
    <row r="172" spans="1:24" x14ac:dyDescent="0.25">
      <c r="A172" s="11">
        <f t="shared" si="17"/>
        <v>171</v>
      </c>
      <c r="B172" s="11">
        <v>201505</v>
      </c>
      <c r="C172" s="11">
        <v>1234</v>
      </c>
      <c r="D172" s="11">
        <v>1</v>
      </c>
      <c r="E172" s="16" t="s">
        <v>629</v>
      </c>
      <c r="F172" s="16" t="s">
        <v>5</v>
      </c>
      <c r="G172" s="11" t="s">
        <v>1778</v>
      </c>
      <c r="H172" s="13" t="s">
        <v>1276</v>
      </c>
      <c r="I172" s="13">
        <v>67</v>
      </c>
      <c r="J172" s="14">
        <v>42125</v>
      </c>
      <c r="K172" s="11" t="s">
        <v>924</v>
      </c>
      <c r="L172" s="11">
        <v>1</v>
      </c>
      <c r="M172" s="11" t="s">
        <v>977</v>
      </c>
      <c r="N172" s="11" t="s">
        <v>935</v>
      </c>
      <c r="O172" s="13">
        <f t="shared" si="12"/>
        <v>1</v>
      </c>
      <c r="P172" s="13" t="str">
        <f t="shared" si="13"/>
        <v>Atenciones Medicas</v>
      </c>
      <c r="Q172" s="13">
        <f t="shared" si="14"/>
        <v>1</v>
      </c>
      <c r="R172" s="13" t="str">
        <f t="shared" si="15"/>
        <v>Hombre</v>
      </c>
      <c r="S172" s="11">
        <f>VLOOKUP(I172,edades!$B$3:$D$17,3)</f>
        <v>15</v>
      </c>
      <c r="T172" s="11" t="str">
        <f>VLOOKUP(DataCExterna!I172,edades!$B$3:$D$17,2)</f>
        <v>de 65 años a más</v>
      </c>
      <c r="U172" s="11" t="s">
        <v>977</v>
      </c>
      <c r="V172" s="26">
        <f t="shared" si="16"/>
        <v>0</v>
      </c>
      <c r="W172" s="24">
        <v>1</v>
      </c>
      <c r="X172" s="24">
        <v>0</v>
      </c>
    </row>
    <row r="173" spans="1:24" x14ac:dyDescent="0.25">
      <c r="A173" s="11">
        <f t="shared" si="17"/>
        <v>172</v>
      </c>
      <c r="B173" s="11">
        <v>201505</v>
      </c>
      <c r="C173" s="11">
        <v>1234</v>
      </c>
      <c r="D173" s="11">
        <v>1</v>
      </c>
      <c r="E173" s="16" t="s">
        <v>857</v>
      </c>
      <c r="F173" s="16" t="s">
        <v>5</v>
      </c>
      <c r="G173" s="11" t="s">
        <v>1602</v>
      </c>
      <c r="H173" s="13" t="s">
        <v>1277</v>
      </c>
      <c r="I173" s="13">
        <v>66</v>
      </c>
      <c r="J173" s="14">
        <v>42125</v>
      </c>
      <c r="K173" s="11" t="s">
        <v>923</v>
      </c>
      <c r="L173" s="11">
        <v>1</v>
      </c>
      <c r="M173" s="11" t="s">
        <v>971</v>
      </c>
      <c r="N173" s="11" t="s">
        <v>936</v>
      </c>
      <c r="O173" s="13">
        <f t="shared" si="12"/>
        <v>1</v>
      </c>
      <c r="P173" s="13" t="str">
        <f t="shared" si="13"/>
        <v>Atenciones Medicas</v>
      </c>
      <c r="Q173" s="13">
        <f t="shared" si="14"/>
        <v>2</v>
      </c>
      <c r="R173" s="13" t="str">
        <f t="shared" si="15"/>
        <v>Mujer</v>
      </c>
      <c r="S173" s="11">
        <f>VLOOKUP(I173,edades!$B$3:$D$17,3)</f>
        <v>15</v>
      </c>
      <c r="T173" s="11" t="str">
        <f>VLOOKUP(DataCExterna!I173,edades!$B$3:$D$17,2)</f>
        <v>de 65 años a más</v>
      </c>
      <c r="U173" s="11" t="s">
        <v>971</v>
      </c>
      <c r="V173" s="26">
        <f t="shared" si="16"/>
        <v>0</v>
      </c>
      <c r="W173" s="24">
        <v>1</v>
      </c>
      <c r="X173" s="24">
        <v>0</v>
      </c>
    </row>
    <row r="174" spans="1:24" x14ac:dyDescent="0.25">
      <c r="A174" s="11">
        <f t="shared" si="17"/>
        <v>173</v>
      </c>
      <c r="B174" s="11">
        <v>201505</v>
      </c>
      <c r="C174" s="11">
        <v>1234</v>
      </c>
      <c r="D174" s="11">
        <v>1</v>
      </c>
      <c r="E174" s="16" t="s">
        <v>658</v>
      </c>
      <c r="F174" s="16" t="s">
        <v>5</v>
      </c>
      <c r="G174" s="11" t="s">
        <v>1536</v>
      </c>
      <c r="H174" s="13" t="s">
        <v>1277</v>
      </c>
      <c r="I174" s="13">
        <v>81</v>
      </c>
      <c r="J174" s="14">
        <v>42129</v>
      </c>
      <c r="K174" s="11" t="s">
        <v>926</v>
      </c>
      <c r="L174" s="11">
        <v>2</v>
      </c>
      <c r="M174" s="11" t="s">
        <v>197</v>
      </c>
      <c r="N174" s="11" t="s">
        <v>936</v>
      </c>
      <c r="O174" s="13">
        <f t="shared" si="12"/>
        <v>2</v>
      </c>
      <c r="P174" s="13" t="str">
        <f t="shared" si="13"/>
        <v>Atenciones No Medicas</v>
      </c>
      <c r="Q174" s="13">
        <f t="shared" si="14"/>
        <v>2</v>
      </c>
      <c r="R174" s="13" t="str">
        <f t="shared" si="15"/>
        <v>Mujer</v>
      </c>
      <c r="S174" s="11">
        <f>VLOOKUP(I174,edades!$B$3:$D$17,3)</f>
        <v>15</v>
      </c>
      <c r="T174" s="11" t="str">
        <f>VLOOKUP(DataCExterna!I174,edades!$B$3:$D$17,2)</f>
        <v>de 65 años a más</v>
      </c>
      <c r="U174" s="11" t="s">
        <v>197</v>
      </c>
      <c r="V174" s="26">
        <f t="shared" si="16"/>
        <v>0</v>
      </c>
      <c r="W174" s="24">
        <v>1</v>
      </c>
      <c r="X174" s="24">
        <v>0</v>
      </c>
    </row>
    <row r="175" spans="1:24" x14ac:dyDescent="0.25">
      <c r="A175" s="11">
        <f t="shared" si="17"/>
        <v>174</v>
      </c>
      <c r="B175" s="11">
        <v>201505</v>
      </c>
      <c r="C175" s="11">
        <v>1234</v>
      </c>
      <c r="D175" s="11">
        <v>1</v>
      </c>
      <c r="E175" s="16" t="s">
        <v>842</v>
      </c>
      <c r="F175" s="16" t="s">
        <v>5</v>
      </c>
      <c r="G175" s="32" t="s">
        <v>1286</v>
      </c>
      <c r="H175" s="13" t="s">
        <v>1277</v>
      </c>
      <c r="I175" s="13">
        <v>39</v>
      </c>
      <c r="J175" s="14">
        <v>42125</v>
      </c>
      <c r="K175" s="11" t="s">
        <v>931</v>
      </c>
      <c r="L175" s="11">
        <v>1</v>
      </c>
      <c r="M175" s="11" t="s">
        <v>1078</v>
      </c>
      <c r="N175" s="11" t="s">
        <v>935</v>
      </c>
      <c r="O175" s="13">
        <f t="shared" si="12"/>
        <v>1</v>
      </c>
      <c r="P175" s="13" t="str">
        <f t="shared" si="13"/>
        <v>Atenciones Medicas</v>
      </c>
      <c r="Q175" s="13">
        <f t="shared" si="14"/>
        <v>2</v>
      </c>
      <c r="R175" s="13" t="str">
        <f t="shared" si="15"/>
        <v>Mujer</v>
      </c>
      <c r="S175" s="11">
        <f>VLOOKUP(I175,edades!$B$3:$D$17,3)</f>
        <v>9</v>
      </c>
      <c r="T175" s="11" t="str">
        <f>VLOOKUP(DataCExterna!I175,edades!$B$3:$D$17,2)</f>
        <v>de 35 a 39 años</v>
      </c>
      <c r="U175" s="11" t="s">
        <v>1078</v>
      </c>
      <c r="V175" s="26">
        <f t="shared" si="16"/>
        <v>0</v>
      </c>
      <c r="W175" s="24">
        <v>1</v>
      </c>
      <c r="X175" s="24">
        <v>0</v>
      </c>
    </row>
    <row r="176" spans="1:24" x14ac:dyDescent="0.25">
      <c r="A176" s="11">
        <f t="shared" si="17"/>
        <v>175</v>
      </c>
      <c r="B176" s="11">
        <v>201505</v>
      </c>
      <c r="C176" s="11">
        <v>1234</v>
      </c>
      <c r="D176" s="11">
        <v>1</v>
      </c>
      <c r="E176" s="16" t="s">
        <v>682</v>
      </c>
      <c r="F176" s="16" t="s">
        <v>5</v>
      </c>
      <c r="G176" s="11" t="s">
        <v>1567</v>
      </c>
      <c r="H176" s="13" t="s">
        <v>1277</v>
      </c>
      <c r="I176" s="13">
        <v>36</v>
      </c>
      <c r="J176" s="14">
        <v>42131</v>
      </c>
      <c r="K176" s="11" t="s">
        <v>923</v>
      </c>
      <c r="L176" s="11">
        <v>1</v>
      </c>
      <c r="M176" s="11" t="s">
        <v>1114</v>
      </c>
      <c r="N176" s="11" t="s">
        <v>936</v>
      </c>
      <c r="O176" s="13">
        <f t="shared" si="12"/>
        <v>1</v>
      </c>
      <c r="P176" s="13" t="str">
        <f t="shared" si="13"/>
        <v>Atenciones Medicas</v>
      </c>
      <c r="Q176" s="13">
        <f t="shared" si="14"/>
        <v>2</v>
      </c>
      <c r="R176" s="13" t="str">
        <f t="shared" si="15"/>
        <v>Mujer</v>
      </c>
      <c r="S176" s="11">
        <f>VLOOKUP(I176,edades!$B$3:$D$17,3)</f>
        <v>9</v>
      </c>
      <c r="T176" s="11" t="str">
        <f>VLOOKUP(DataCExterna!I176,edades!$B$3:$D$17,2)</f>
        <v>de 35 a 39 años</v>
      </c>
      <c r="U176" s="11" t="s">
        <v>1114</v>
      </c>
      <c r="V176" s="26">
        <f t="shared" si="16"/>
        <v>0</v>
      </c>
      <c r="W176" s="24">
        <v>1</v>
      </c>
      <c r="X176" s="24">
        <v>0</v>
      </c>
    </row>
    <row r="177" spans="1:24" x14ac:dyDescent="0.25">
      <c r="A177" s="11">
        <f t="shared" si="17"/>
        <v>176</v>
      </c>
      <c r="B177" s="11">
        <v>201505</v>
      </c>
      <c r="C177" s="11">
        <v>1234</v>
      </c>
      <c r="D177" s="11">
        <v>1</v>
      </c>
      <c r="E177" s="16" t="s">
        <v>491</v>
      </c>
      <c r="F177" s="16" t="s">
        <v>5</v>
      </c>
      <c r="G177" s="11" t="s">
        <v>1318</v>
      </c>
      <c r="H177" s="13" t="s">
        <v>1277</v>
      </c>
      <c r="I177" s="13">
        <v>64</v>
      </c>
      <c r="J177" s="14">
        <v>42125</v>
      </c>
      <c r="K177" s="11" t="s">
        <v>931</v>
      </c>
      <c r="L177" s="11">
        <v>1</v>
      </c>
      <c r="M177" s="11" t="s">
        <v>1097</v>
      </c>
      <c r="N177" s="11" t="s">
        <v>935</v>
      </c>
      <c r="O177" s="13">
        <f t="shared" si="12"/>
        <v>1</v>
      </c>
      <c r="P177" s="13" t="str">
        <f t="shared" si="13"/>
        <v>Atenciones Medicas</v>
      </c>
      <c r="Q177" s="13">
        <f t="shared" si="14"/>
        <v>2</v>
      </c>
      <c r="R177" s="13" t="str">
        <f t="shared" si="15"/>
        <v>Mujer</v>
      </c>
      <c r="S177" s="11">
        <f>VLOOKUP(I177,edades!$B$3:$D$17,3)</f>
        <v>14</v>
      </c>
      <c r="T177" s="11" t="str">
        <f>VLOOKUP(DataCExterna!I177,edades!$B$3:$D$17,2)</f>
        <v>de 60 a 64 años</v>
      </c>
      <c r="U177" s="11" t="s">
        <v>1097</v>
      </c>
      <c r="V177" s="26">
        <f t="shared" si="16"/>
        <v>0</v>
      </c>
      <c r="W177" s="24">
        <v>1</v>
      </c>
      <c r="X177" s="24">
        <v>0</v>
      </c>
    </row>
    <row r="178" spans="1:24" x14ac:dyDescent="0.25">
      <c r="A178" s="11">
        <f t="shared" si="17"/>
        <v>177</v>
      </c>
      <c r="B178" s="11">
        <v>201505</v>
      </c>
      <c r="C178" s="11">
        <v>1234</v>
      </c>
      <c r="D178" s="11">
        <v>1</v>
      </c>
      <c r="E178" s="16" t="s">
        <v>423</v>
      </c>
      <c r="F178" s="16" t="s">
        <v>5</v>
      </c>
      <c r="G178" s="11" t="s">
        <v>1701</v>
      </c>
      <c r="H178" s="13" t="s">
        <v>1277</v>
      </c>
      <c r="I178" s="13">
        <v>63</v>
      </c>
      <c r="J178" s="14">
        <v>42134</v>
      </c>
      <c r="K178" s="11" t="s">
        <v>923</v>
      </c>
      <c r="L178" s="11">
        <v>1</v>
      </c>
      <c r="M178" s="11" t="s">
        <v>1034</v>
      </c>
      <c r="N178" s="11" t="s">
        <v>936</v>
      </c>
      <c r="O178" s="13">
        <f t="shared" si="12"/>
        <v>1</v>
      </c>
      <c r="P178" s="13" t="str">
        <f t="shared" si="13"/>
        <v>Atenciones Medicas</v>
      </c>
      <c r="Q178" s="13">
        <f t="shared" si="14"/>
        <v>2</v>
      </c>
      <c r="R178" s="13" t="str">
        <f t="shared" si="15"/>
        <v>Mujer</v>
      </c>
      <c r="S178" s="11">
        <f>VLOOKUP(I178,edades!$B$3:$D$17,3)</f>
        <v>14</v>
      </c>
      <c r="T178" s="11" t="str">
        <f>VLOOKUP(DataCExterna!I178,edades!$B$3:$D$17,2)</f>
        <v>de 60 a 64 años</v>
      </c>
      <c r="U178" s="11" t="s">
        <v>1034</v>
      </c>
      <c r="V178" s="26">
        <f t="shared" si="16"/>
        <v>0</v>
      </c>
      <c r="W178" s="24">
        <v>1</v>
      </c>
      <c r="X178" s="24">
        <v>0</v>
      </c>
    </row>
    <row r="179" spans="1:24" x14ac:dyDescent="0.25">
      <c r="A179" s="11">
        <f t="shared" si="17"/>
        <v>178</v>
      </c>
      <c r="B179" s="11">
        <v>201505</v>
      </c>
      <c r="C179" s="11">
        <v>1234</v>
      </c>
      <c r="D179" s="11">
        <v>1</v>
      </c>
      <c r="E179" s="16" t="s">
        <v>602</v>
      </c>
      <c r="F179" s="16" t="s">
        <v>5</v>
      </c>
      <c r="G179" s="11" t="s">
        <v>1652</v>
      </c>
      <c r="H179" s="13" t="s">
        <v>1277</v>
      </c>
      <c r="I179" s="13">
        <v>28</v>
      </c>
      <c r="J179" s="14">
        <v>42134</v>
      </c>
      <c r="K179" s="11" t="s">
        <v>923</v>
      </c>
      <c r="L179" s="11">
        <v>1</v>
      </c>
      <c r="M179" s="11" t="s">
        <v>84</v>
      </c>
      <c r="N179" s="11" t="s">
        <v>935</v>
      </c>
      <c r="O179" s="13">
        <f t="shared" si="12"/>
        <v>1</v>
      </c>
      <c r="P179" s="13" t="str">
        <f t="shared" si="13"/>
        <v>Atenciones Medicas</v>
      </c>
      <c r="Q179" s="13">
        <f t="shared" si="14"/>
        <v>2</v>
      </c>
      <c r="R179" s="13" t="str">
        <f t="shared" si="15"/>
        <v>Mujer</v>
      </c>
      <c r="S179" s="11">
        <f>VLOOKUP(I179,edades!$B$3:$D$17,3)</f>
        <v>7</v>
      </c>
      <c r="T179" s="11" t="str">
        <f>VLOOKUP(DataCExterna!I179,edades!$B$3:$D$17,2)</f>
        <v>de 25 a 29 años</v>
      </c>
      <c r="U179" s="11" t="s">
        <v>84</v>
      </c>
      <c r="V179" s="26">
        <f t="shared" si="16"/>
        <v>0</v>
      </c>
      <c r="W179" s="24">
        <v>1</v>
      </c>
      <c r="X179" s="24">
        <v>0</v>
      </c>
    </row>
    <row r="180" spans="1:24" x14ac:dyDescent="0.25">
      <c r="A180" s="11">
        <f t="shared" si="17"/>
        <v>179</v>
      </c>
      <c r="B180" s="11">
        <v>201505</v>
      </c>
      <c r="C180" s="11">
        <v>1234</v>
      </c>
      <c r="D180" s="11">
        <v>1</v>
      </c>
      <c r="E180" s="16" t="s">
        <v>539</v>
      </c>
      <c r="F180" s="16" t="s">
        <v>5</v>
      </c>
      <c r="G180" s="11" t="s">
        <v>1881</v>
      </c>
      <c r="H180" s="13" t="s">
        <v>1276</v>
      </c>
      <c r="I180" s="13">
        <v>74</v>
      </c>
      <c r="J180" s="14">
        <v>42137</v>
      </c>
      <c r="K180" s="11" t="s">
        <v>927</v>
      </c>
      <c r="L180" s="11">
        <v>2</v>
      </c>
      <c r="M180" s="11" t="s">
        <v>1169</v>
      </c>
      <c r="N180" s="11" t="s">
        <v>935</v>
      </c>
      <c r="O180" s="13">
        <f t="shared" si="12"/>
        <v>2</v>
      </c>
      <c r="P180" s="13" t="str">
        <f t="shared" si="13"/>
        <v>Atenciones No Medicas</v>
      </c>
      <c r="Q180" s="13">
        <f t="shared" si="14"/>
        <v>1</v>
      </c>
      <c r="R180" s="13" t="str">
        <f t="shared" si="15"/>
        <v>Hombre</v>
      </c>
      <c r="S180" s="11">
        <f>VLOOKUP(I180,edades!$B$3:$D$17,3)</f>
        <v>15</v>
      </c>
      <c r="T180" s="11" t="str">
        <f>VLOOKUP(DataCExterna!I180,edades!$B$3:$D$17,2)</f>
        <v>de 65 años a más</v>
      </c>
      <c r="U180" s="11" t="s">
        <v>1169</v>
      </c>
      <c r="V180" s="26">
        <f t="shared" si="16"/>
        <v>0</v>
      </c>
      <c r="W180" s="24">
        <v>1</v>
      </c>
      <c r="X180" s="24">
        <v>0</v>
      </c>
    </row>
    <row r="181" spans="1:24" x14ac:dyDescent="0.25">
      <c r="A181" s="11">
        <f t="shared" si="17"/>
        <v>180</v>
      </c>
      <c r="B181" s="11">
        <v>201505</v>
      </c>
      <c r="C181" s="11">
        <v>1234</v>
      </c>
      <c r="D181" s="11">
        <v>1</v>
      </c>
      <c r="E181" s="16" t="s">
        <v>679</v>
      </c>
      <c r="F181" s="16" t="s">
        <v>5</v>
      </c>
      <c r="G181" s="11" t="s">
        <v>1383</v>
      </c>
      <c r="H181" s="13" t="s">
        <v>1277</v>
      </c>
      <c r="I181" s="13">
        <v>64</v>
      </c>
      <c r="J181" s="14">
        <v>42131</v>
      </c>
      <c r="K181" s="11" t="s">
        <v>931</v>
      </c>
      <c r="L181" s="11">
        <v>1</v>
      </c>
      <c r="M181" s="11" t="s">
        <v>1111</v>
      </c>
      <c r="N181" s="15" t="s">
        <v>934</v>
      </c>
      <c r="O181" s="13">
        <f t="shared" si="12"/>
        <v>1</v>
      </c>
      <c r="P181" s="13" t="str">
        <f t="shared" si="13"/>
        <v>Atenciones Medicas</v>
      </c>
      <c r="Q181" s="13">
        <f t="shared" si="14"/>
        <v>2</v>
      </c>
      <c r="R181" s="13" t="str">
        <f t="shared" si="15"/>
        <v>Mujer</v>
      </c>
      <c r="S181" s="11">
        <f>VLOOKUP(I181,edades!$B$3:$D$17,3)</f>
        <v>14</v>
      </c>
      <c r="T181" s="11" t="str">
        <f>VLOOKUP(DataCExterna!I181,edades!$B$3:$D$17,2)</f>
        <v>de 60 a 64 años</v>
      </c>
      <c r="U181" s="11" t="s">
        <v>1111</v>
      </c>
      <c r="V181" s="26">
        <f t="shared" si="16"/>
        <v>1</v>
      </c>
      <c r="W181" s="26">
        <v>1</v>
      </c>
      <c r="X181" s="26">
        <v>1</v>
      </c>
    </row>
    <row r="182" spans="1:24" x14ac:dyDescent="0.25">
      <c r="A182" s="11">
        <f t="shared" si="17"/>
        <v>181</v>
      </c>
      <c r="B182" s="11">
        <v>201505</v>
      </c>
      <c r="C182" s="11">
        <v>1234</v>
      </c>
      <c r="D182" s="11">
        <v>1</v>
      </c>
      <c r="E182" s="16" t="s">
        <v>475</v>
      </c>
      <c r="F182" s="16" t="s">
        <v>5</v>
      </c>
      <c r="G182" s="11" t="s">
        <v>1447</v>
      </c>
      <c r="H182" s="13" t="s">
        <v>1277</v>
      </c>
      <c r="I182" s="13">
        <v>61</v>
      </c>
      <c r="J182" s="14">
        <v>42141</v>
      </c>
      <c r="K182" s="11" t="s">
        <v>925</v>
      </c>
      <c r="L182" s="11">
        <v>1</v>
      </c>
      <c r="M182" s="11" t="s">
        <v>135</v>
      </c>
      <c r="N182" s="11" t="s">
        <v>936</v>
      </c>
      <c r="O182" s="13">
        <f t="shared" si="12"/>
        <v>1</v>
      </c>
      <c r="P182" s="13" t="str">
        <f t="shared" si="13"/>
        <v>Atenciones Medicas</v>
      </c>
      <c r="Q182" s="13">
        <f t="shared" si="14"/>
        <v>2</v>
      </c>
      <c r="R182" s="13" t="str">
        <f t="shared" si="15"/>
        <v>Mujer</v>
      </c>
      <c r="S182" s="11">
        <f>VLOOKUP(I182,edades!$B$3:$D$17,3)</f>
        <v>14</v>
      </c>
      <c r="T182" s="11" t="str">
        <f>VLOOKUP(DataCExterna!I182,edades!$B$3:$D$17,2)</f>
        <v>de 60 a 64 años</v>
      </c>
      <c r="U182" s="11" t="s">
        <v>135</v>
      </c>
      <c r="V182" s="26">
        <f t="shared" si="16"/>
        <v>0</v>
      </c>
      <c r="W182" s="24">
        <v>1</v>
      </c>
      <c r="X182" s="24">
        <v>0</v>
      </c>
    </row>
    <row r="183" spans="1:24" x14ac:dyDescent="0.25">
      <c r="A183" s="11">
        <f t="shared" si="17"/>
        <v>182</v>
      </c>
      <c r="B183" s="11">
        <v>201505</v>
      </c>
      <c r="C183" s="11">
        <v>1234</v>
      </c>
      <c r="D183" s="11">
        <v>1</v>
      </c>
      <c r="E183" s="16" t="s">
        <v>460</v>
      </c>
      <c r="F183" s="16" t="s">
        <v>5</v>
      </c>
      <c r="G183" s="11" t="s">
        <v>1954</v>
      </c>
      <c r="H183" s="13" t="s">
        <v>1276</v>
      </c>
      <c r="I183" s="13">
        <v>93</v>
      </c>
      <c r="J183" s="14">
        <v>42137</v>
      </c>
      <c r="K183" s="11" t="s">
        <v>927</v>
      </c>
      <c r="L183" s="11">
        <v>2</v>
      </c>
      <c r="M183" s="11" t="s">
        <v>1157</v>
      </c>
      <c r="N183" s="15" t="s">
        <v>934</v>
      </c>
      <c r="O183" s="13">
        <f t="shared" si="12"/>
        <v>2</v>
      </c>
      <c r="P183" s="13" t="str">
        <f t="shared" si="13"/>
        <v>Atenciones No Medicas</v>
      </c>
      <c r="Q183" s="13">
        <f t="shared" si="14"/>
        <v>1</v>
      </c>
      <c r="R183" s="13" t="str">
        <f t="shared" si="15"/>
        <v>Hombre</v>
      </c>
      <c r="S183" s="11">
        <f>VLOOKUP(I183,edades!$B$3:$D$17,3)</f>
        <v>15</v>
      </c>
      <c r="T183" s="11" t="str">
        <f>VLOOKUP(DataCExterna!I183,edades!$B$3:$D$17,2)</f>
        <v>de 65 años a más</v>
      </c>
      <c r="U183" s="11" t="s">
        <v>1157</v>
      </c>
      <c r="V183" s="26">
        <f t="shared" si="16"/>
        <v>1</v>
      </c>
      <c r="W183" s="26">
        <v>1</v>
      </c>
      <c r="X183" s="26">
        <v>1</v>
      </c>
    </row>
    <row r="184" spans="1:24" x14ac:dyDescent="0.25">
      <c r="A184" s="11">
        <f t="shared" si="17"/>
        <v>183</v>
      </c>
      <c r="B184" s="11">
        <v>201505</v>
      </c>
      <c r="C184" s="11">
        <v>1234</v>
      </c>
      <c r="D184" s="11">
        <v>1</v>
      </c>
      <c r="E184" s="16" t="s">
        <v>419</v>
      </c>
      <c r="F184" s="16" t="s">
        <v>5</v>
      </c>
      <c r="G184" s="11" t="s">
        <v>1690</v>
      </c>
      <c r="H184" s="13" t="s">
        <v>1276</v>
      </c>
      <c r="I184" s="13">
        <v>75</v>
      </c>
      <c r="J184" s="14">
        <v>42134</v>
      </c>
      <c r="K184" s="11" t="s">
        <v>923</v>
      </c>
      <c r="L184" s="11">
        <v>1</v>
      </c>
      <c r="M184" s="11" t="s">
        <v>1030</v>
      </c>
      <c r="N184" s="11" t="s">
        <v>935</v>
      </c>
      <c r="O184" s="13">
        <f t="shared" si="12"/>
        <v>1</v>
      </c>
      <c r="P184" s="13" t="str">
        <f t="shared" si="13"/>
        <v>Atenciones Medicas</v>
      </c>
      <c r="Q184" s="13">
        <f t="shared" si="14"/>
        <v>1</v>
      </c>
      <c r="R184" s="13" t="str">
        <f t="shared" si="15"/>
        <v>Hombre</v>
      </c>
      <c r="S184" s="11">
        <f>VLOOKUP(I184,edades!$B$3:$D$17,3)</f>
        <v>15</v>
      </c>
      <c r="T184" s="11" t="str">
        <f>VLOOKUP(DataCExterna!I184,edades!$B$3:$D$17,2)</f>
        <v>de 65 años a más</v>
      </c>
      <c r="U184" s="11" t="s">
        <v>1030</v>
      </c>
      <c r="V184" s="26">
        <f t="shared" si="16"/>
        <v>0</v>
      </c>
      <c r="W184" s="24">
        <v>1</v>
      </c>
      <c r="X184" s="24">
        <v>0</v>
      </c>
    </row>
    <row r="185" spans="1:24" x14ac:dyDescent="0.25">
      <c r="A185" s="11">
        <f t="shared" si="17"/>
        <v>184</v>
      </c>
      <c r="B185" s="11">
        <v>201505</v>
      </c>
      <c r="C185" s="11">
        <v>1234</v>
      </c>
      <c r="D185" s="11">
        <v>1</v>
      </c>
      <c r="E185" s="16" t="s">
        <v>19</v>
      </c>
      <c r="F185" s="16" t="s">
        <v>5</v>
      </c>
      <c r="G185" s="11" t="s">
        <v>1579</v>
      </c>
      <c r="H185" s="13" t="s">
        <v>1276</v>
      </c>
      <c r="I185" s="13">
        <v>65</v>
      </c>
      <c r="J185" s="14">
        <v>42129</v>
      </c>
      <c r="K185" s="11" t="s">
        <v>923</v>
      </c>
      <c r="L185" s="11">
        <v>1</v>
      </c>
      <c r="M185" s="11" t="s">
        <v>1205</v>
      </c>
      <c r="N185" s="15" t="s">
        <v>934</v>
      </c>
      <c r="O185" s="13">
        <f t="shared" si="12"/>
        <v>1</v>
      </c>
      <c r="P185" s="13" t="str">
        <f t="shared" si="13"/>
        <v>Atenciones Medicas</v>
      </c>
      <c r="Q185" s="13">
        <f t="shared" si="14"/>
        <v>1</v>
      </c>
      <c r="R185" s="13" t="str">
        <f t="shared" si="15"/>
        <v>Hombre</v>
      </c>
      <c r="S185" s="11">
        <f>VLOOKUP(I185,edades!$B$3:$D$17,3)</f>
        <v>15</v>
      </c>
      <c r="T185" s="11" t="str">
        <f>VLOOKUP(DataCExterna!I185,edades!$B$3:$D$17,2)</f>
        <v>de 65 años a más</v>
      </c>
      <c r="U185" s="11" t="s">
        <v>1205</v>
      </c>
      <c r="V185" s="26">
        <f t="shared" si="16"/>
        <v>1</v>
      </c>
      <c r="W185" s="26">
        <v>1</v>
      </c>
      <c r="X185" s="26">
        <v>1</v>
      </c>
    </row>
    <row r="186" spans="1:24" x14ac:dyDescent="0.25">
      <c r="A186" s="11">
        <f t="shared" si="17"/>
        <v>185</v>
      </c>
      <c r="B186" s="11">
        <v>201505</v>
      </c>
      <c r="C186" s="11">
        <v>1234</v>
      </c>
      <c r="D186" s="11">
        <v>1</v>
      </c>
      <c r="E186" s="16" t="s">
        <v>678</v>
      </c>
      <c r="F186" s="16" t="s">
        <v>5</v>
      </c>
      <c r="G186" s="11" t="s">
        <v>1563</v>
      </c>
      <c r="H186" s="13" t="s">
        <v>1276</v>
      </c>
      <c r="I186" s="13">
        <v>27</v>
      </c>
      <c r="J186" s="14">
        <v>42125</v>
      </c>
      <c r="K186" s="11" t="s">
        <v>923</v>
      </c>
      <c r="L186" s="11">
        <v>1</v>
      </c>
      <c r="M186" s="11" t="s">
        <v>958</v>
      </c>
      <c r="N186" s="11" t="s">
        <v>935</v>
      </c>
      <c r="O186" s="13">
        <f t="shared" si="12"/>
        <v>1</v>
      </c>
      <c r="P186" s="13" t="str">
        <f t="shared" si="13"/>
        <v>Atenciones Medicas</v>
      </c>
      <c r="Q186" s="13">
        <f t="shared" si="14"/>
        <v>1</v>
      </c>
      <c r="R186" s="13" t="str">
        <f t="shared" si="15"/>
        <v>Hombre</v>
      </c>
      <c r="S186" s="11">
        <f>VLOOKUP(I186,edades!$B$3:$D$17,3)</f>
        <v>7</v>
      </c>
      <c r="T186" s="11" t="str">
        <f>VLOOKUP(DataCExterna!I186,edades!$B$3:$D$17,2)</f>
        <v>de 25 a 29 años</v>
      </c>
      <c r="U186" s="11" t="s">
        <v>958</v>
      </c>
      <c r="V186" s="26">
        <f t="shared" si="16"/>
        <v>0</v>
      </c>
      <c r="W186" s="24">
        <v>1</v>
      </c>
      <c r="X186" s="24">
        <v>0</v>
      </c>
    </row>
    <row r="187" spans="1:24" x14ac:dyDescent="0.25">
      <c r="A187" s="11">
        <f t="shared" si="17"/>
        <v>186</v>
      </c>
      <c r="B187" s="11">
        <v>201505</v>
      </c>
      <c r="C187" s="11">
        <v>1234</v>
      </c>
      <c r="D187" s="11">
        <v>1</v>
      </c>
      <c r="E187" s="16" t="s">
        <v>442</v>
      </c>
      <c r="F187" s="16" t="s">
        <v>5</v>
      </c>
      <c r="G187" s="11" t="s">
        <v>1760</v>
      </c>
      <c r="H187" s="13" t="s">
        <v>1276</v>
      </c>
      <c r="I187" s="13">
        <v>67</v>
      </c>
      <c r="J187" s="14">
        <v>42125</v>
      </c>
      <c r="K187" s="11" t="s">
        <v>924</v>
      </c>
      <c r="L187" s="11">
        <v>1</v>
      </c>
      <c r="M187" s="11" t="s">
        <v>153</v>
      </c>
      <c r="N187" s="11" t="s">
        <v>936</v>
      </c>
      <c r="O187" s="13">
        <f t="shared" si="12"/>
        <v>1</v>
      </c>
      <c r="P187" s="13" t="str">
        <f t="shared" si="13"/>
        <v>Atenciones Medicas</v>
      </c>
      <c r="Q187" s="13">
        <f t="shared" si="14"/>
        <v>1</v>
      </c>
      <c r="R187" s="13" t="str">
        <f t="shared" si="15"/>
        <v>Hombre</v>
      </c>
      <c r="S187" s="11">
        <f>VLOOKUP(I187,edades!$B$3:$D$17,3)</f>
        <v>15</v>
      </c>
      <c r="T187" s="11" t="str">
        <f>VLOOKUP(DataCExterna!I187,edades!$B$3:$D$17,2)</f>
        <v>de 65 años a más</v>
      </c>
      <c r="U187" s="11" t="s">
        <v>153</v>
      </c>
      <c r="V187" s="26">
        <f t="shared" si="16"/>
        <v>0</v>
      </c>
      <c r="W187" s="24">
        <v>1</v>
      </c>
      <c r="X187" s="24">
        <v>0</v>
      </c>
    </row>
    <row r="188" spans="1:24" x14ac:dyDescent="0.25">
      <c r="A188" s="11">
        <f t="shared" si="17"/>
        <v>187</v>
      </c>
      <c r="B188" s="11">
        <v>201505</v>
      </c>
      <c r="C188" s="11">
        <v>1234</v>
      </c>
      <c r="D188" s="11">
        <v>1</v>
      </c>
      <c r="E188" s="16" t="s">
        <v>155</v>
      </c>
      <c r="F188" s="16" t="s">
        <v>5</v>
      </c>
      <c r="G188" s="11" t="s">
        <v>1408</v>
      </c>
      <c r="H188" s="13" t="s">
        <v>1276</v>
      </c>
      <c r="I188" s="13">
        <v>77</v>
      </c>
      <c r="J188" s="14">
        <v>42129</v>
      </c>
      <c r="K188" s="11" t="s">
        <v>925</v>
      </c>
      <c r="L188" s="11">
        <v>1</v>
      </c>
      <c r="M188" s="11" t="s">
        <v>1159</v>
      </c>
      <c r="N188" s="11" t="s">
        <v>936</v>
      </c>
      <c r="O188" s="13">
        <f t="shared" si="12"/>
        <v>1</v>
      </c>
      <c r="P188" s="13" t="str">
        <f t="shared" si="13"/>
        <v>Atenciones Medicas</v>
      </c>
      <c r="Q188" s="13">
        <f t="shared" si="14"/>
        <v>1</v>
      </c>
      <c r="R188" s="13" t="str">
        <f t="shared" si="15"/>
        <v>Hombre</v>
      </c>
      <c r="S188" s="11">
        <f>VLOOKUP(I188,edades!$B$3:$D$17,3)</f>
        <v>15</v>
      </c>
      <c r="T188" s="11" t="str">
        <f>VLOOKUP(DataCExterna!I188,edades!$B$3:$D$17,2)</f>
        <v>de 65 años a más</v>
      </c>
      <c r="U188" s="11" t="s">
        <v>1159</v>
      </c>
      <c r="V188" s="26">
        <f t="shared" si="16"/>
        <v>0</v>
      </c>
      <c r="W188" s="24">
        <v>1</v>
      </c>
      <c r="X188" s="24">
        <v>0</v>
      </c>
    </row>
    <row r="189" spans="1:24" x14ac:dyDescent="0.25">
      <c r="A189" s="11">
        <f t="shared" si="17"/>
        <v>188</v>
      </c>
      <c r="B189" s="11">
        <v>201505</v>
      </c>
      <c r="C189" s="11">
        <v>1234</v>
      </c>
      <c r="D189" s="11">
        <v>1</v>
      </c>
      <c r="E189" s="16" t="s">
        <v>571</v>
      </c>
      <c r="F189" s="16" t="s">
        <v>5</v>
      </c>
      <c r="G189" s="11" t="s">
        <v>1321</v>
      </c>
      <c r="H189" s="13" t="s">
        <v>1277</v>
      </c>
      <c r="I189" s="13">
        <v>57</v>
      </c>
      <c r="J189" s="14">
        <v>42132</v>
      </c>
      <c r="K189" s="11" t="s">
        <v>931</v>
      </c>
      <c r="L189" s="11">
        <v>1</v>
      </c>
      <c r="M189" s="11" t="s">
        <v>1241</v>
      </c>
      <c r="N189" s="11" t="s">
        <v>935</v>
      </c>
      <c r="O189" s="13">
        <f t="shared" si="12"/>
        <v>1</v>
      </c>
      <c r="P189" s="13" t="str">
        <f t="shared" si="13"/>
        <v>Atenciones Medicas</v>
      </c>
      <c r="Q189" s="13">
        <f t="shared" si="14"/>
        <v>2</v>
      </c>
      <c r="R189" s="13" t="str">
        <f t="shared" si="15"/>
        <v>Mujer</v>
      </c>
      <c r="S189" s="11">
        <f>VLOOKUP(I189,edades!$B$3:$D$17,3)</f>
        <v>13</v>
      </c>
      <c r="T189" s="11" t="str">
        <f>VLOOKUP(DataCExterna!I189,edades!$B$3:$D$17,2)</f>
        <v>de 55 a 59 años</v>
      </c>
      <c r="U189" s="11" t="s">
        <v>1241</v>
      </c>
      <c r="V189" s="26">
        <f t="shared" si="16"/>
        <v>0</v>
      </c>
      <c r="W189" s="24">
        <v>1</v>
      </c>
      <c r="X189" s="24">
        <v>0</v>
      </c>
    </row>
    <row r="190" spans="1:24" x14ac:dyDescent="0.25">
      <c r="A190" s="11">
        <f t="shared" si="17"/>
        <v>189</v>
      </c>
      <c r="B190" s="11">
        <v>201505</v>
      </c>
      <c r="C190" s="11">
        <v>1234</v>
      </c>
      <c r="D190" s="11">
        <v>1</v>
      </c>
      <c r="E190" s="16" t="s">
        <v>508</v>
      </c>
      <c r="F190" s="16" t="s">
        <v>5</v>
      </c>
      <c r="G190" s="11" t="s">
        <v>1351</v>
      </c>
      <c r="H190" s="13" t="s">
        <v>1277</v>
      </c>
      <c r="I190" s="13">
        <v>37</v>
      </c>
      <c r="J190" s="14">
        <v>42131</v>
      </c>
      <c r="K190" s="11" t="s">
        <v>931</v>
      </c>
      <c r="L190" s="11">
        <v>1</v>
      </c>
      <c r="M190" s="11" t="s">
        <v>1113</v>
      </c>
      <c r="N190" s="11" t="s">
        <v>936</v>
      </c>
      <c r="O190" s="13">
        <f t="shared" si="12"/>
        <v>1</v>
      </c>
      <c r="P190" s="13" t="str">
        <f t="shared" si="13"/>
        <v>Atenciones Medicas</v>
      </c>
      <c r="Q190" s="13">
        <f t="shared" si="14"/>
        <v>2</v>
      </c>
      <c r="R190" s="13" t="str">
        <f t="shared" si="15"/>
        <v>Mujer</v>
      </c>
      <c r="S190" s="11">
        <f>VLOOKUP(I190,edades!$B$3:$D$17,3)</f>
        <v>9</v>
      </c>
      <c r="T190" s="11" t="str">
        <f>VLOOKUP(DataCExterna!I190,edades!$B$3:$D$17,2)</f>
        <v>de 35 a 39 años</v>
      </c>
      <c r="U190" s="11" t="s">
        <v>1113</v>
      </c>
      <c r="V190" s="26">
        <f t="shared" si="16"/>
        <v>0</v>
      </c>
      <c r="W190" s="24">
        <v>1</v>
      </c>
      <c r="X190" s="24">
        <v>0</v>
      </c>
    </row>
    <row r="191" spans="1:24" x14ac:dyDescent="0.25">
      <c r="A191" s="11">
        <f t="shared" si="17"/>
        <v>190</v>
      </c>
      <c r="B191" s="11">
        <v>201505</v>
      </c>
      <c r="C191" s="11">
        <v>1234</v>
      </c>
      <c r="D191" s="11">
        <v>1</v>
      </c>
      <c r="E191" s="16" t="s">
        <v>801</v>
      </c>
      <c r="F191" s="16" t="s">
        <v>5</v>
      </c>
      <c r="G191" s="11" t="s">
        <v>1510</v>
      </c>
      <c r="H191" s="13" t="s">
        <v>1277</v>
      </c>
      <c r="I191" s="13">
        <v>53</v>
      </c>
      <c r="J191" s="14">
        <v>42138</v>
      </c>
      <c r="K191" s="11" t="s">
        <v>926</v>
      </c>
      <c r="L191" s="11">
        <v>2</v>
      </c>
      <c r="M191" s="11" t="s">
        <v>166</v>
      </c>
      <c r="N191" s="11" t="s">
        <v>935</v>
      </c>
      <c r="O191" s="13">
        <f t="shared" si="12"/>
        <v>2</v>
      </c>
      <c r="P191" s="13" t="str">
        <f t="shared" si="13"/>
        <v>Atenciones No Medicas</v>
      </c>
      <c r="Q191" s="13">
        <f t="shared" si="14"/>
        <v>2</v>
      </c>
      <c r="R191" s="13" t="str">
        <f t="shared" si="15"/>
        <v>Mujer</v>
      </c>
      <c r="S191" s="11">
        <f>VLOOKUP(I191,edades!$B$3:$D$17,3)</f>
        <v>12</v>
      </c>
      <c r="T191" s="11" t="str">
        <f>VLOOKUP(DataCExterna!I191,edades!$B$3:$D$17,2)</f>
        <v>de 50 a 54 años</v>
      </c>
      <c r="U191" s="11" t="s">
        <v>166</v>
      </c>
      <c r="V191" s="26">
        <f t="shared" si="16"/>
        <v>0</v>
      </c>
      <c r="W191" s="24">
        <v>1</v>
      </c>
      <c r="X191" s="24">
        <v>0</v>
      </c>
    </row>
    <row r="192" spans="1:24" x14ac:dyDescent="0.25">
      <c r="A192" s="11">
        <f t="shared" si="17"/>
        <v>191</v>
      </c>
      <c r="B192" s="11">
        <v>201505</v>
      </c>
      <c r="C192" s="11">
        <v>1234</v>
      </c>
      <c r="D192" s="11">
        <v>1</v>
      </c>
      <c r="E192" s="16" t="s">
        <v>453</v>
      </c>
      <c r="F192" s="16" t="s">
        <v>5</v>
      </c>
      <c r="G192" s="11" t="s">
        <v>1962</v>
      </c>
      <c r="H192" s="13" t="s">
        <v>1277</v>
      </c>
      <c r="I192" s="13">
        <v>58</v>
      </c>
      <c r="J192" s="14">
        <v>42138</v>
      </c>
      <c r="K192" s="11" t="s">
        <v>927</v>
      </c>
      <c r="L192" s="11">
        <v>2</v>
      </c>
      <c r="M192" s="11" t="s">
        <v>22</v>
      </c>
      <c r="N192" s="11" t="s">
        <v>936</v>
      </c>
      <c r="O192" s="13">
        <f t="shared" si="12"/>
        <v>2</v>
      </c>
      <c r="P192" s="13" t="str">
        <f t="shared" si="13"/>
        <v>Atenciones No Medicas</v>
      </c>
      <c r="Q192" s="13">
        <f t="shared" si="14"/>
        <v>2</v>
      </c>
      <c r="R192" s="13" t="str">
        <f t="shared" si="15"/>
        <v>Mujer</v>
      </c>
      <c r="S192" s="11">
        <f>VLOOKUP(I192,edades!$B$3:$D$17,3)</f>
        <v>13</v>
      </c>
      <c r="T192" s="11" t="str">
        <f>VLOOKUP(DataCExterna!I192,edades!$B$3:$D$17,2)</f>
        <v>de 55 a 59 años</v>
      </c>
      <c r="U192" s="11" t="s">
        <v>22</v>
      </c>
      <c r="V192" s="26">
        <f t="shared" si="16"/>
        <v>0</v>
      </c>
      <c r="W192" s="24">
        <v>1</v>
      </c>
      <c r="X192" s="24">
        <v>0</v>
      </c>
    </row>
    <row r="193" spans="1:24" x14ac:dyDescent="0.25">
      <c r="A193" s="11">
        <f t="shared" si="17"/>
        <v>192</v>
      </c>
      <c r="B193" s="11">
        <v>201505</v>
      </c>
      <c r="C193" s="11">
        <v>1234</v>
      </c>
      <c r="D193" s="11">
        <v>1</v>
      </c>
      <c r="E193" s="16" t="s">
        <v>609</v>
      </c>
      <c r="F193" s="16" t="s">
        <v>5</v>
      </c>
      <c r="G193" s="11" t="s">
        <v>1736</v>
      </c>
      <c r="H193" s="13" t="s">
        <v>1277</v>
      </c>
      <c r="I193" s="13">
        <v>51</v>
      </c>
      <c r="J193" s="14">
        <v>42135</v>
      </c>
      <c r="K193" s="11" t="s">
        <v>923</v>
      </c>
      <c r="L193" s="11">
        <v>1</v>
      </c>
      <c r="M193" s="11" t="s">
        <v>13</v>
      </c>
      <c r="N193" s="11" t="s">
        <v>936</v>
      </c>
      <c r="O193" s="13">
        <f t="shared" si="12"/>
        <v>1</v>
      </c>
      <c r="P193" s="13" t="str">
        <f t="shared" si="13"/>
        <v>Atenciones Medicas</v>
      </c>
      <c r="Q193" s="13">
        <f t="shared" si="14"/>
        <v>2</v>
      </c>
      <c r="R193" s="13" t="str">
        <f t="shared" si="15"/>
        <v>Mujer</v>
      </c>
      <c r="S193" s="11">
        <f>VLOOKUP(I193,edades!$B$3:$D$17,3)</f>
        <v>12</v>
      </c>
      <c r="T193" s="11" t="str">
        <f>VLOOKUP(DataCExterna!I193,edades!$B$3:$D$17,2)</f>
        <v>de 50 a 54 años</v>
      </c>
      <c r="U193" s="11" t="s">
        <v>13</v>
      </c>
      <c r="V193" s="26">
        <f t="shared" si="16"/>
        <v>0</v>
      </c>
      <c r="W193" s="24">
        <v>1</v>
      </c>
      <c r="X193" s="24">
        <v>0</v>
      </c>
    </row>
    <row r="194" spans="1:24" x14ac:dyDescent="0.25">
      <c r="A194" s="11">
        <f t="shared" si="17"/>
        <v>193</v>
      </c>
      <c r="B194" s="11">
        <v>201505</v>
      </c>
      <c r="C194" s="11">
        <v>1234</v>
      </c>
      <c r="D194" s="11">
        <v>1</v>
      </c>
      <c r="E194" s="16" t="s">
        <v>765</v>
      </c>
      <c r="F194" s="16" t="s">
        <v>5</v>
      </c>
      <c r="G194" s="11" t="s">
        <v>1950</v>
      </c>
      <c r="H194" s="13" t="s">
        <v>1277</v>
      </c>
      <c r="I194" s="13">
        <v>44</v>
      </c>
      <c r="J194" s="14">
        <v>42137</v>
      </c>
      <c r="K194" s="11" t="s">
        <v>927</v>
      </c>
      <c r="L194" s="11">
        <v>2</v>
      </c>
      <c r="M194" s="11" t="s">
        <v>1158</v>
      </c>
      <c r="N194" s="11" t="s">
        <v>936</v>
      </c>
      <c r="O194" s="13">
        <f t="shared" si="12"/>
        <v>2</v>
      </c>
      <c r="P194" s="13" t="str">
        <f t="shared" si="13"/>
        <v>Atenciones No Medicas</v>
      </c>
      <c r="Q194" s="13">
        <f t="shared" si="14"/>
        <v>2</v>
      </c>
      <c r="R194" s="13" t="str">
        <f t="shared" si="15"/>
        <v>Mujer</v>
      </c>
      <c r="S194" s="11">
        <f>VLOOKUP(I194,edades!$B$3:$D$17,3)</f>
        <v>10</v>
      </c>
      <c r="T194" s="11" t="str">
        <f>VLOOKUP(DataCExterna!I194,edades!$B$3:$D$17,2)</f>
        <v>de 40 a 44 años</v>
      </c>
      <c r="U194" s="11" t="s">
        <v>1158</v>
      </c>
      <c r="V194" s="26">
        <f t="shared" si="16"/>
        <v>0</v>
      </c>
      <c r="W194" s="24">
        <v>1</v>
      </c>
      <c r="X194" s="24">
        <v>0</v>
      </c>
    </row>
    <row r="195" spans="1:24" x14ac:dyDescent="0.25">
      <c r="A195" s="11">
        <f t="shared" si="17"/>
        <v>194</v>
      </c>
      <c r="B195" s="11">
        <v>201505</v>
      </c>
      <c r="C195" s="11">
        <v>1234</v>
      </c>
      <c r="D195" s="11">
        <v>1</v>
      </c>
      <c r="E195" s="16" t="s">
        <v>231</v>
      </c>
      <c r="F195" s="16" t="s">
        <v>5</v>
      </c>
      <c r="G195" s="11" t="s">
        <v>1389</v>
      </c>
      <c r="H195" s="13" t="s">
        <v>1277</v>
      </c>
      <c r="I195" s="13">
        <v>52</v>
      </c>
      <c r="J195" s="14">
        <v>42125</v>
      </c>
      <c r="K195" s="11" t="s">
        <v>931</v>
      </c>
      <c r="L195" s="11">
        <v>1</v>
      </c>
      <c r="M195" s="11" t="s">
        <v>1104</v>
      </c>
      <c r="N195" s="15" t="s">
        <v>934</v>
      </c>
      <c r="O195" s="13">
        <f t="shared" ref="O195:O258" si="18">+L195</f>
        <v>1</v>
      </c>
      <c r="P195" s="13" t="str">
        <f t="shared" ref="P195:P258" si="19">IF(O195=1,"Atenciones Medicas","Atenciones No Medicas")</f>
        <v>Atenciones Medicas</v>
      </c>
      <c r="Q195" s="13">
        <f t="shared" ref="Q195:Q258" si="20">IF(H195="Hombre",1,2)</f>
        <v>2</v>
      </c>
      <c r="R195" s="13" t="str">
        <f t="shared" ref="R195:R258" si="21">IF(Q195=1,"Hombre","Mujer")</f>
        <v>Mujer</v>
      </c>
      <c r="S195" s="11">
        <f>VLOOKUP(I195,edades!$B$3:$D$17,3)</f>
        <v>12</v>
      </c>
      <c r="T195" s="11" t="str">
        <f>VLOOKUP(DataCExterna!I195,edades!$B$3:$D$17,2)</f>
        <v>de 50 a 54 años</v>
      </c>
      <c r="U195" s="11" t="s">
        <v>1104</v>
      </c>
      <c r="V195" s="26">
        <f t="shared" ref="V195:V258" si="22">IF(N195="Definitivo",1,0)</f>
        <v>1</v>
      </c>
      <c r="W195" s="26">
        <v>1</v>
      </c>
      <c r="X195" s="26">
        <v>1</v>
      </c>
    </row>
    <row r="196" spans="1:24" x14ac:dyDescent="0.25">
      <c r="A196" s="11">
        <f t="shared" ref="A196:A259" si="23">+A195+1</f>
        <v>195</v>
      </c>
      <c r="B196" s="11">
        <v>201505</v>
      </c>
      <c r="C196" s="11">
        <v>1234</v>
      </c>
      <c r="D196" s="11">
        <v>1</v>
      </c>
      <c r="E196" s="16" t="s">
        <v>789</v>
      </c>
      <c r="F196" s="16" t="s">
        <v>5</v>
      </c>
      <c r="G196" s="11" t="s">
        <v>1328</v>
      </c>
      <c r="H196" s="13" t="s">
        <v>1277</v>
      </c>
      <c r="I196" s="13">
        <v>54</v>
      </c>
      <c r="J196" s="14">
        <v>42133</v>
      </c>
      <c r="K196" s="11" t="s">
        <v>931</v>
      </c>
      <c r="L196" s="11">
        <v>1</v>
      </c>
      <c r="M196" s="11" t="s">
        <v>1005</v>
      </c>
      <c r="N196" s="11" t="s">
        <v>935</v>
      </c>
      <c r="O196" s="13">
        <f t="shared" si="18"/>
        <v>1</v>
      </c>
      <c r="P196" s="13" t="str">
        <f t="shared" si="19"/>
        <v>Atenciones Medicas</v>
      </c>
      <c r="Q196" s="13">
        <f t="shared" si="20"/>
        <v>2</v>
      </c>
      <c r="R196" s="13" t="str">
        <f t="shared" si="21"/>
        <v>Mujer</v>
      </c>
      <c r="S196" s="11">
        <f>VLOOKUP(I196,edades!$B$3:$D$17,3)</f>
        <v>12</v>
      </c>
      <c r="T196" s="11" t="str">
        <f>VLOOKUP(DataCExterna!I196,edades!$B$3:$D$17,2)</f>
        <v>de 50 a 54 años</v>
      </c>
      <c r="U196" s="11" t="s">
        <v>1005</v>
      </c>
      <c r="V196" s="26">
        <f t="shared" si="22"/>
        <v>0</v>
      </c>
      <c r="W196" s="24">
        <v>1</v>
      </c>
      <c r="X196" s="24">
        <v>0</v>
      </c>
    </row>
    <row r="197" spans="1:24" x14ac:dyDescent="0.25">
      <c r="A197" s="11">
        <f t="shared" si="23"/>
        <v>196</v>
      </c>
      <c r="B197" s="11">
        <v>201505</v>
      </c>
      <c r="C197" s="11">
        <v>1234</v>
      </c>
      <c r="D197" s="11">
        <v>1</v>
      </c>
      <c r="E197" s="16" t="s">
        <v>328</v>
      </c>
      <c r="F197" s="16" t="s">
        <v>5</v>
      </c>
      <c r="G197" s="11" t="s">
        <v>1634</v>
      </c>
      <c r="H197" s="13" t="s">
        <v>1276</v>
      </c>
      <c r="I197" s="13">
        <v>100</v>
      </c>
      <c r="J197" s="14">
        <v>42135</v>
      </c>
      <c r="K197" s="11" t="s">
        <v>923</v>
      </c>
      <c r="L197" s="11">
        <v>1</v>
      </c>
      <c r="M197" s="11" t="s">
        <v>28</v>
      </c>
      <c r="N197" s="11" t="s">
        <v>936</v>
      </c>
      <c r="O197" s="13">
        <f t="shared" si="18"/>
        <v>1</v>
      </c>
      <c r="P197" s="13" t="str">
        <f t="shared" si="19"/>
        <v>Atenciones Medicas</v>
      </c>
      <c r="Q197" s="13">
        <f t="shared" si="20"/>
        <v>1</v>
      </c>
      <c r="R197" s="13" t="str">
        <f t="shared" si="21"/>
        <v>Hombre</v>
      </c>
      <c r="S197" s="11">
        <f>VLOOKUP(I197,edades!$B$3:$D$17,3)</f>
        <v>15</v>
      </c>
      <c r="T197" s="11" t="str">
        <f>VLOOKUP(DataCExterna!I197,edades!$B$3:$D$17,2)</f>
        <v>de 65 años a más</v>
      </c>
      <c r="U197" s="11" t="s">
        <v>28</v>
      </c>
      <c r="V197" s="26">
        <f t="shared" si="22"/>
        <v>0</v>
      </c>
      <c r="W197" s="24">
        <v>1</v>
      </c>
      <c r="X197" s="24">
        <v>0</v>
      </c>
    </row>
    <row r="198" spans="1:24" x14ac:dyDescent="0.25">
      <c r="A198" s="11">
        <f t="shared" si="23"/>
        <v>197</v>
      </c>
      <c r="B198" s="11">
        <v>201505</v>
      </c>
      <c r="C198" s="11">
        <v>1234</v>
      </c>
      <c r="D198" s="11">
        <v>1</v>
      </c>
      <c r="E198" s="16" t="s">
        <v>115</v>
      </c>
      <c r="F198" s="16" t="s">
        <v>5</v>
      </c>
      <c r="G198" s="11" t="s">
        <v>1672</v>
      </c>
      <c r="H198" s="13" t="s">
        <v>1277</v>
      </c>
      <c r="I198" s="13">
        <v>45</v>
      </c>
      <c r="J198" s="14">
        <v>42133</v>
      </c>
      <c r="K198" s="11" t="s">
        <v>923</v>
      </c>
      <c r="L198" s="11">
        <v>1</v>
      </c>
      <c r="M198" s="11" t="s">
        <v>1040</v>
      </c>
      <c r="N198" s="11" t="s">
        <v>936</v>
      </c>
      <c r="O198" s="13">
        <f t="shared" si="18"/>
        <v>1</v>
      </c>
      <c r="P198" s="13" t="str">
        <f t="shared" si="19"/>
        <v>Atenciones Medicas</v>
      </c>
      <c r="Q198" s="13">
        <f t="shared" si="20"/>
        <v>2</v>
      </c>
      <c r="R198" s="13" t="str">
        <f t="shared" si="21"/>
        <v>Mujer</v>
      </c>
      <c r="S198" s="11">
        <f>VLOOKUP(I198,edades!$B$3:$D$17,3)</f>
        <v>11</v>
      </c>
      <c r="T198" s="11" t="str">
        <f>VLOOKUP(DataCExterna!I198,edades!$B$3:$D$17,2)</f>
        <v>de 45 a 49 años</v>
      </c>
      <c r="U198" s="11" t="s">
        <v>1040</v>
      </c>
      <c r="V198" s="26">
        <f t="shared" si="22"/>
        <v>0</v>
      </c>
      <c r="W198" s="24">
        <v>1</v>
      </c>
      <c r="X198" s="24">
        <v>0</v>
      </c>
    </row>
    <row r="199" spans="1:24" x14ac:dyDescent="0.25">
      <c r="A199" s="11">
        <f t="shared" si="23"/>
        <v>198</v>
      </c>
      <c r="B199" s="11">
        <v>201505</v>
      </c>
      <c r="C199" s="11">
        <v>1234</v>
      </c>
      <c r="D199" s="11">
        <v>1</v>
      </c>
      <c r="E199" s="16" t="s">
        <v>401</v>
      </c>
      <c r="F199" s="16" t="s">
        <v>5</v>
      </c>
      <c r="G199" s="11" t="s">
        <v>1711</v>
      </c>
      <c r="H199" s="13" t="s">
        <v>1277</v>
      </c>
      <c r="I199" s="13">
        <v>59</v>
      </c>
      <c r="J199" s="14">
        <v>42125</v>
      </c>
      <c r="K199" s="11" t="s">
        <v>923</v>
      </c>
      <c r="L199" s="11">
        <v>1</v>
      </c>
      <c r="M199" s="11" t="s">
        <v>962</v>
      </c>
      <c r="N199" s="11" t="s">
        <v>935</v>
      </c>
      <c r="O199" s="13">
        <f t="shared" si="18"/>
        <v>1</v>
      </c>
      <c r="P199" s="13" t="str">
        <f t="shared" si="19"/>
        <v>Atenciones Medicas</v>
      </c>
      <c r="Q199" s="13">
        <f t="shared" si="20"/>
        <v>2</v>
      </c>
      <c r="R199" s="13" t="str">
        <f t="shared" si="21"/>
        <v>Mujer</v>
      </c>
      <c r="S199" s="11">
        <f>VLOOKUP(I199,edades!$B$3:$D$17,3)</f>
        <v>13</v>
      </c>
      <c r="T199" s="11" t="str">
        <f>VLOOKUP(DataCExterna!I199,edades!$B$3:$D$17,2)</f>
        <v>de 55 a 59 años</v>
      </c>
      <c r="U199" s="11" t="s">
        <v>962</v>
      </c>
      <c r="V199" s="26">
        <f t="shared" si="22"/>
        <v>0</v>
      </c>
      <c r="W199" s="24">
        <v>1</v>
      </c>
      <c r="X199" s="24">
        <v>0</v>
      </c>
    </row>
    <row r="200" spans="1:24" x14ac:dyDescent="0.25">
      <c r="A200" s="11">
        <f t="shared" si="23"/>
        <v>199</v>
      </c>
      <c r="B200" s="11">
        <v>201505</v>
      </c>
      <c r="C200" s="11">
        <v>1234</v>
      </c>
      <c r="D200" s="11">
        <v>1</v>
      </c>
      <c r="E200" s="16" t="s">
        <v>45</v>
      </c>
      <c r="F200" s="16" t="s">
        <v>5</v>
      </c>
      <c r="G200" s="11" t="s">
        <v>1800</v>
      </c>
      <c r="H200" s="13" t="s">
        <v>1276</v>
      </c>
      <c r="I200" s="13">
        <v>75</v>
      </c>
      <c r="J200" s="14">
        <v>42134</v>
      </c>
      <c r="K200" s="11" t="s">
        <v>924</v>
      </c>
      <c r="L200" s="11">
        <v>1</v>
      </c>
      <c r="M200" s="11" t="s">
        <v>34</v>
      </c>
      <c r="N200" s="11" t="s">
        <v>936</v>
      </c>
      <c r="O200" s="13">
        <f t="shared" si="18"/>
        <v>1</v>
      </c>
      <c r="P200" s="13" t="str">
        <f t="shared" si="19"/>
        <v>Atenciones Medicas</v>
      </c>
      <c r="Q200" s="13">
        <f t="shared" si="20"/>
        <v>1</v>
      </c>
      <c r="R200" s="13" t="str">
        <f t="shared" si="21"/>
        <v>Hombre</v>
      </c>
      <c r="S200" s="11">
        <f>VLOOKUP(I200,edades!$B$3:$D$17,3)</f>
        <v>15</v>
      </c>
      <c r="T200" s="11" t="str">
        <f>VLOOKUP(DataCExterna!I200,edades!$B$3:$D$17,2)</f>
        <v>de 65 años a más</v>
      </c>
      <c r="U200" s="11" t="s">
        <v>34</v>
      </c>
      <c r="V200" s="26">
        <f t="shared" si="22"/>
        <v>0</v>
      </c>
      <c r="W200" s="24">
        <v>1</v>
      </c>
      <c r="X200" s="24">
        <v>0</v>
      </c>
    </row>
    <row r="201" spans="1:24" x14ac:dyDescent="0.25">
      <c r="A201" s="11">
        <f t="shared" si="23"/>
        <v>200</v>
      </c>
      <c r="B201" s="11">
        <v>201505</v>
      </c>
      <c r="C201" s="11">
        <v>1234</v>
      </c>
      <c r="D201" s="11">
        <v>1</v>
      </c>
      <c r="E201" s="16" t="s">
        <v>513</v>
      </c>
      <c r="F201" s="16" t="s">
        <v>5</v>
      </c>
      <c r="G201" s="11" t="s">
        <v>1388</v>
      </c>
      <c r="H201" s="13" t="s">
        <v>1277</v>
      </c>
      <c r="I201" s="13">
        <v>75</v>
      </c>
      <c r="J201" s="14">
        <v>42133</v>
      </c>
      <c r="K201" s="11" t="s">
        <v>931</v>
      </c>
      <c r="L201" s="11">
        <v>1</v>
      </c>
      <c r="M201" s="11" t="s">
        <v>1011</v>
      </c>
      <c r="N201" s="15" t="s">
        <v>934</v>
      </c>
      <c r="O201" s="13">
        <f t="shared" si="18"/>
        <v>1</v>
      </c>
      <c r="P201" s="13" t="str">
        <f t="shared" si="19"/>
        <v>Atenciones Medicas</v>
      </c>
      <c r="Q201" s="13">
        <f t="shared" si="20"/>
        <v>2</v>
      </c>
      <c r="R201" s="13" t="str">
        <f t="shared" si="21"/>
        <v>Mujer</v>
      </c>
      <c r="S201" s="11">
        <f>VLOOKUP(I201,edades!$B$3:$D$17,3)</f>
        <v>15</v>
      </c>
      <c r="T201" s="11" t="str">
        <f>VLOOKUP(DataCExterna!I201,edades!$B$3:$D$17,2)</f>
        <v>de 65 años a más</v>
      </c>
      <c r="U201" s="11" t="s">
        <v>1011</v>
      </c>
      <c r="V201" s="26">
        <f t="shared" si="22"/>
        <v>1</v>
      </c>
      <c r="W201" s="26">
        <v>1</v>
      </c>
      <c r="X201" s="26">
        <v>1</v>
      </c>
    </row>
    <row r="202" spans="1:24" x14ac:dyDescent="0.25">
      <c r="A202" s="11">
        <f t="shared" si="23"/>
        <v>201</v>
      </c>
      <c r="B202" s="11">
        <v>201505</v>
      </c>
      <c r="C202" s="11">
        <v>1234</v>
      </c>
      <c r="D202" s="11">
        <v>1</v>
      </c>
      <c r="E202" s="16" t="s">
        <v>164</v>
      </c>
      <c r="F202" s="16" t="s">
        <v>5</v>
      </c>
      <c r="G202" s="11" t="s">
        <v>1958</v>
      </c>
      <c r="H202" s="13" t="s">
        <v>1277</v>
      </c>
      <c r="I202" s="13">
        <v>82</v>
      </c>
      <c r="J202" s="14">
        <v>42137</v>
      </c>
      <c r="K202" s="11" t="s">
        <v>927</v>
      </c>
      <c r="L202" s="11">
        <v>2</v>
      </c>
      <c r="M202" s="11" t="s">
        <v>1143</v>
      </c>
      <c r="N202" s="15" t="s">
        <v>934</v>
      </c>
      <c r="O202" s="13">
        <f t="shared" si="18"/>
        <v>2</v>
      </c>
      <c r="P202" s="13" t="str">
        <f t="shared" si="19"/>
        <v>Atenciones No Medicas</v>
      </c>
      <c r="Q202" s="13">
        <f t="shared" si="20"/>
        <v>2</v>
      </c>
      <c r="R202" s="13" t="str">
        <f t="shared" si="21"/>
        <v>Mujer</v>
      </c>
      <c r="S202" s="11">
        <f>VLOOKUP(I202,edades!$B$3:$D$17,3)</f>
        <v>15</v>
      </c>
      <c r="T202" s="11" t="str">
        <f>VLOOKUP(DataCExterna!I202,edades!$B$3:$D$17,2)</f>
        <v>de 65 años a más</v>
      </c>
      <c r="U202" s="11" t="s">
        <v>1143</v>
      </c>
      <c r="V202" s="26">
        <f t="shared" si="22"/>
        <v>1</v>
      </c>
      <c r="W202" s="24">
        <v>1</v>
      </c>
      <c r="X202" s="24">
        <v>0</v>
      </c>
    </row>
    <row r="203" spans="1:24" x14ac:dyDescent="0.25">
      <c r="A203" s="11">
        <f t="shared" si="23"/>
        <v>202</v>
      </c>
      <c r="B203" s="11">
        <v>201505</v>
      </c>
      <c r="C203" s="11">
        <v>1234</v>
      </c>
      <c r="D203" s="11">
        <v>1</v>
      </c>
      <c r="E203" s="16" t="s">
        <v>747</v>
      </c>
      <c r="F203" s="16" t="s">
        <v>5</v>
      </c>
      <c r="G203" s="11" t="s">
        <v>1876</v>
      </c>
      <c r="H203" s="13" t="s">
        <v>1277</v>
      </c>
      <c r="I203" s="13">
        <v>71</v>
      </c>
      <c r="J203" s="14">
        <v>42137</v>
      </c>
      <c r="K203" s="11" t="s">
        <v>927</v>
      </c>
      <c r="L203" s="11">
        <v>2</v>
      </c>
      <c r="M203" s="11" t="s">
        <v>1140</v>
      </c>
      <c r="N203" s="11" t="s">
        <v>936</v>
      </c>
      <c r="O203" s="13">
        <f t="shared" si="18"/>
        <v>2</v>
      </c>
      <c r="P203" s="13" t="str">
        <f t="shared" si="19"/>
        <v>Atenciones No Medicas</v>
      </c>
      <c r="Q203" s="13">
        <f t="shared" si="20"/>
        <v>2</v>
      </c>
      <c r="R203" s="13" t="str">
        <f t="shared" si="21"/>
        <v>Mujer</v>
      </c>
      <c r="S203" s="11">
        <f>VLOOKUP(I203,edades!$B$3:$D$17,3)</f>
        <v>15</v>
      </c>
      <c r="T203" s="11" t="str">
        <f>VLOOKUP(DataCExterna!I203,edades!$B$3:$D$17,2)</f>
        <v>de 65 años a más</v>
      </c>
      <c r="U203" s="11" t="s">
        <v>1140</v>
      </c>
      <c r="V203" s="26">
        <f t="shared" si="22"/>
        <v>0</v>
      </c>
      <c r="W203" s="24">
        <v>1</v>
      </c>
      <c r="X203" s="24">
        <v>0</v>
      </c>
    </row>
    <row r="204" spans="1:24" x14ac:dyDescent="0.25">
      <c r="A204" s="11">
        <f t="shared" si="23"/>
        <v>203</v>
      </c>
      <c r="B204" s="11">
        <v>201505</v>
      </c>
      <c r="C204" s="11">
        <v>1234</v>
      </c>
      <c r="D204" s="11">
        <v>1</v>
      </c>
      <c r="E204" s="16" t="s">
        <v>561</v>
      </c>
      <c r="F204" s="16" t="s">
        <v>5</v>
      </c>
      <c r="G204" s="11" t="s">
        <v>1994</v>
      </c>
      <c r="H204" s="13" t="s">
        <v>1276</v>
      </c>
      <c r="I204" s="13">
        <v>11</v>
      </c>
      <c r="J204" s="14">
        <v>42134</v>
      </c>
      <c r="K204" s="11" t="s">
        <v>932</v>
      </c>
      <c r="L204" s="11">
        <v>1</v>
      </c>
      <c r="M204" s="11" t="s">
        <v>264</v>
      </c>
      <c r="N204" s="11" t="s">
        <v>935</v>
      </c>
      <c r="O204" s="13">
        <f t="shared" si="18"/>
        <v>1</v>
      </c>
      <c r="P204" s="13" t="str">
        <f t="shared" si="19"/>
        <v>Atenciones Medicas</v>
      </c>
      <c r="Q204" s="13">
        <f t="shared" si="20"/>
        <v>1</v>
      </c>
      <c r="R204" s="13" t="str">
        <f t="shared" si="21"/>
        <v>Hombre</v>
      </c>
      <c r="S204" s="11">
        <f>VLOOKUP(I204,edades!$B$3:$D$17,3)</f>
        <v>4</v>
      </c>
      <c r="T204" s="11" t="str">
        <f>VLOOKUP(DataCExterna!I204,edades!$B$3:$D$17,2)</f>
        <v>de 10 a 14 años</v>
      </c>
      <c r="U204" s="11" t="s">
        <v>264</v>
      </c>
      <c r="V204" s="26">
        <f t="shared" si="22"/>
        <v>0</v>
      </c>
      <c r="W204" s="24">
        <v>1</v>
      </c>
      <c r="X204" s="24">
        <v>0</v>
      </c>
    </row>
    <row r="205" spans="1:24" x14ac:dyDescent="0.25">
      <c r="A205" s="11">
        <f t="shared" si="23"/>
        <v>204</v>
      </c>
      <c r="B205" s="11">
        <v>201505</v>
      </c>
      <c r="C205" s="11">
        <v>1234</v>
      </c>
      <c r="D205" s="11">
        <v>1</v>
      </c>
      <c r="E205" s="16" t="s">
        <v>368</v>
      </c>
      <c r="F205" s="16" t="s">
        <v>5</v>
      </c>
      <c r="G205" s="11" t="s">
        <v>1773</v>
      </c>
      <c r="H205" s="13" t="s">
        <v>1277</v>
      </c>
      <c r="I205" s="13">
        <v>56</v>
      </c>
      <c r="J205" s="14">
        <v>42134</v>
      </c>
      <c r="K205" s="11" t="s">
        <v>924</v>
      </c>
      <c r="L205" s="11">
        <v>1</v>
      </c>
      <c r="M205" s="11" t="s">
        <v>9</v>
      </c>
      <c r="N205" s="11" t="s">
        <v>935</v>
      </c>
      <c r="O205" s="13">
        <f t="shared" si="18"/>
        <v>1</v>
      </c>
      <c r="P205" s="13" t="str">
        <f t="shared" si="19"/>
        <v>Atenciones Medicas</v>
      </c>
      <c r="Q205" s="13">
        <f t="shared" si="20"/>
        <v>2</v>
      </c>
      <c r="R205" s="13" t="str">
        <f t="shared" si="21"/>
        <v>Mujer</v>
      </c>
      <c r="S205" s="11">
        <f>VLOOKUP(I205,edades!$B$3:$D$17,3)</f>
        <v>13</v>
      </c>
      <c r="T205" s="11" t="str">
        <f>VLOOKUP(DataCExterna!I205,edades!$B$3:$D$17,2)</f>
        <v>de 55 a 59 años</v>
      </c>
      <c r="U205" s="11" t="s">
        <v>9</v>
      </c>
      <c r="V205" s="26">
        <f t="shared" si="22"/>
        <v>0</v>
      </c>
      <c r="W205" s="24">
        <v>1</v>
      </c>
      <c r="X205" s="24">
        <v>0</v>
      </c>
    </row>
    <row r="206" spans="1:24" x14ac:dyDescent="0.25">
      <c r="A206" s="11">
        <f t="shared" si="23"/>
        <v>205</v>
      </c>
      <c r="B206" s="11">
        <v>201505</v>
      </c>
      <c r="C206" s="11">
        <v>1234</v>
      </c>
      <c r="D206" s="11">
        <v>1</v>
      </c>
      <c r="E206" s="16" t="s">
        <v>570</v>
      </c>
      <c r="F206" s="16" t="s">
        <v>5</v>
      </c>
      <c r="G206" s="11" t="s">
        <v>1498</v>
      </c>
      <c r="H206" s="13" t="s">
        <v>1277</v>
      </c>
      <c r="I206" s="13">
        <v>51</v>
      </c>
      <c r="J206" s="14">
        <v>42135</v>
      </c>
      <c r="K206" s="11" t="s">
        <v>926</v>
      </c>
      <c r="L206" s="11">
        <v>2</v>
      </c>
      <c r="M206" s="11" t="s">
        <v>1242</v>
      </c>
      <c r="N206" s="11" t="s">
        <v>936</v>
      </c>
      <c r="O206" s="13">
        <f t="shared" si="18"/>
        <v>2</v>
      </c>
      <c r="P206" s="13" t="str">
        <f t="shared" si="19"/>
        <v>Atenciones No Medicas</v>
      </c>
      <c r="Q206" s="13">
        <f t="shared" si="20"/>
        <v>2</v>
      </c>
      <c r="R206" s="13" t="str">
        <f t="shared" si="21"/>
        <v>Mujer</v>
      </c>
      <c r="S206" s="11">
        <f>VLOOKUP(I206,edades!$B$3:$D$17,3)</f>
        <v>12</v>
      </c>
      <c r="T206" s="11" t="str">
        <f>VLOOKUP(DataCExterna!I206,edades!$B$3:$D$17,2)</f>
        <v>de 50 a 54 años</v>
      </c>
      <c r="U206" s="11" t="s">
        <v>1242</v>
      </c>
      <c r="V206" s="26">
        <f t="shared" si="22"/>
        <v>0</v>
      </c>
      <c r="W206" s="24">
        <v>1</v>
      </c>
      <c r="X206" s="24">
        <v>0</v>
      </c>
    </row>
    <row r="207" spans="1:24" x14ac:dyDescent="0.25">
      <c r="A207" s="11">
        <f t="shared" si="23"/>
        <v>206</v>
      </c>
      <c r="B207" s="11">
        <v>201505</v>
      </c>
      <c r="C207" s="11">
        <v>1234</v>
      </c>
      <c r="D207" s="11">
        <v>1</v>
      </c>
      <c r="E207" s="16" t="s">
        <v>918</v>
      </c>
      <c r="F207" s="16" t="s">
        <v>5</v>
      </c>
      <c r="G207" s="11" t="s">
        <v>1332</v>
      </c>
      <c r="H207" s="13" t="s">
        <v>1277</v>
      </c>
      <c r="I207" s="13">
        <v>56</v>
      </c>
      <c r="J207" s="14">
        <v>42138</v>
      </c>
      <c r="K207" s="11" t="s">
        <v>931</v>
      </c>
      <c r="L207" s="11">
        <v>1</v>
      </c>
      <c r="M207" s="11" t="s">
        <v>1208</v>
      </c>
      <c r="N207" s="11" t="s">
        <v>936</v>
      </c>
      <c r="O207" s="13">
        <f t="shared" si="18"/>
        <v>1</v>
      </c>
      <c r="P207" s="13" t="str">
        <f t="shared" si="19"/>
        <v>Atenciones Medicas</v>
      </c>
      <c r="Q207" s="13">
        <f t="shared" si="20"/>
        <v>2</v>
      </c>
      <c r="R207" s="13" t="str">
        <f t="shared" si="21"/>
        <v>Mujer</v>
      </c>
      <c r="S207" s="11">
        <f>VLOOKUP(I207,edades!$B$3:$D$17,3)</f>
        <v>13</v>
      </c>
      <c r="T207" s="11" t="str">
        <f>VLOOKUP(DataCExterna!I207,edades!$B$3:$D$17,2)</f>
        <v>de 55 a 59 años</v>
      </c>
      <c r="U207" s="11" t="s">
        <v>1208</v>
      </c>
      <c r="V207" s="26">
        <f t="shared" si="22"/>
        <v>0</v>
      </c>
      <c r="W207" s="24">
        <v>1</v>
      </c>
      <c r="X207" s="24">
        <v>0</v>
      </c>
    </row>
    <row r="208" spans="1:24" x14ac:dyDescent="0.25">
      <c r="A208" s="11">
        <f t="shared" si="23"/>
        <v>207</v>
      </c>
      <c r="B208" s="11">
        <v>201505</v>
      </c>
      <c r="C208" s="11">
        <v>1234</v>
      </c>
      <c r="D208" s="11">
        <v>1</v>
      </c>
      <c r="E208" s="16" t="s">
        <v>848</v>
      </c>
      <c r="F208" s="16" t="s">
        <v>5</v>
      </c>
      <c r="G208" s="11" t="s">
        <v>1998</v>
      </c>
      <c r="H208" s="13" t="s">
        <v>1276</v>
      </c>
      <c r="I208" s="13">
        <v>73</v>
      </c>
      <c r="J208" s="14">
        <v>42131</v>
      </c>
      <c r="K208" s="11" t="s">
        <v>932</v>
      </c>
      <c r="L208" s="11">
        <v>1</v>
      </c>
      <c r="M208" s="11" t="s">
        <v>1228</v>
      </c>
      <c r="N208" s="11" t="s">
        <v>936</v>
      </c>
      <c r="O208" s="13">
        <f t="shared" si="18"/>
        <v>1</v>
      </c>
      <c r="P208" s="13" t="str">
        <f t="shared" si="19"/>
        <v>Atenciones Medicas</v>
      </c>
      <c r="Q208" s="13">
        <f t="shared" si="20"/>
        <v>1</v>
      </c>
      <c r="R208" s="13" t="str">
        <f t="shared" si="21"/>
        <v>Hombre</v>
      </c>
      <c r="S208" s="11">
        <f>VLOOKUP(I208,edades!$B$3:$D$17,3)</f>
        <v>15</v>
      </c>
      <c r="T208" s="11" t="str">
        <f>VLOOKUP(DataCExterna!I208,edades!$B$3:$D$17,2)</f>
        <v>de 65 años a más</v>
      </c>
      <c r="U208" s="11" t="s">
        <v>1228</v>
      </c>
      <c r="V208" s="26">
        <f t="shared" si="22"/>
        <v>0</v>
      </c>
      <c r="W208" s="24">
        <v>1</v>
      </c>
      <c r="X208" s="24">
        <v>0</v>
      </c>
    </row>
    <row r="209" spans="1:24" x14ac:dyDescent="0.25">
      <c r="A209" s="11">
        <f t="shared" si="23"/>
        <v>208</v>
      </c>
      <c r="B209" s="11">
        <v>201505</v>
      </c>
      <c r="C209" s="11">
        <v>1234</v>
      </c>
      <c r="D209" s="11">
        <v>1</v>
      </c>
      <c r="E209" s="16" t="s">
        <v>639</v>
      </c>
      <c r="F209" s="16" t="s">
        <v>5</v>
      </c>
      <c r="G209" s="11" t="s">
        <v>1848</v>
      </c>
      <c r="H209" s="13" t="s">
        <v>1276</v>
      </c>
      <c r="I209" s="13">
        <v>73</v>
      </c>
      <c r="J209" s="14">
        <v>42134</v>
      </c>
      <c r="K209" s="11" t="s">
        <v>924</v>
      </c>
      <c r="L209" s="11">
        <v>1</v>
      </c>
      <c r="M209" s="11" t="s">
        <v>42</v>
      </c>
      <c r="N209" s="11" t="s">
        <v>936</v>
      </c>
      <c r="O209" s="13">
        <f t="shared" si="18"/>
        <v>1</v>
      </c>
      <c r="P209" s="13" t="str">
        <f t="shared" si="19"/>
        <v>Atenciones Medicas</v>
      </c>
      <c r="Q209" s="13">
        <f t="shared" si="20"/>
        <v>1</v>
      </c>
      <c r="R209" s="13" t="str">
        <f t="shared" si="21"/>
        <v>Hombre</v>
      </c>
      <c r="S209" s="11">
        <f>VLOOKUP(I209,edades!$B$3:$D$17,3)</f>
        <v>15</v>
      </c>
      <c r="T209" s="11" t="str">
        <f>VLOOKUP(DataCExterna!I209,edades!$B$3:$D$17,2)</f>
        <v>de 65 años a más</v>
      </c>
      <c r="U209" s="11" t="s">
        <v>42</v>
      </c>
      <c r="V209" s="26">
        <f t="shared" si="22"/>
        <v>0</v>
      </c>
      <c r="W209" s="24">
        <v>1</v>
      </c>
      <c r="X209" s="24">
        <v>0</v>
      </c>
    </row>
    <row r="210" spans="1:24" x14ac:dyDescent="0.25">
      <c r="A210" s="11">
        <f t="shared" si="23"/>
        <v>209</v>
      </c>
      <c r="B210" s="11">
        <v>201505</v>
      </c>
      <c r="C210" s="11">
        <v>1234</v>
      </c>
      <c r="D210" s="11">
        <v>1</v>
      </c>
      <c r="E210" s="16" t="s">
        <v>659</v>
      </c>
      <c r="F210" s="16" t="s">
        <v>5</v>
      </c>
      <c r="G210" s="11" t="s">
        <v>1558</v>
      </c>
      <c r="H210" s="13" t="s">
        <v>1277</v>
      </c>
      <c r="I210" s="13">
        <v>60</v>
      </c>
      <c r="J210" s="14">
        <v>42129</v>
      </c>
      <c r="K210" s="11" t="s">
        <v>923</v>
      </c>
      <c r="L210" s="11">
        <v>1</v>
      </c>
      <c r="M210" s="11" t="s">
        <v>1208</v>
      </c>
      <c r="N210" s="11" t="s">
        <v>935</v>
      </c>
      <c r="O210" s="13">
        <f t="shared" si="18"/>
        <v>1</v>
      </c>
      <c r="P210" s="13" t="str">
        <f t="shared" si="19"/>
        <v>Atenciones Medicas</v>
      </c>
      <c r="Q210" s="13">
        <f t="shared" si="20"/>
        <v>2</v>
      </c>
      <c r="R210" s="13" t="str">
        <f t="shared" si="21"/>
        <v>Mujer</v>
      </c>
      <c r="S210" s="11">
        <f>VLOOKUP(I210,edades!$B$3:$D$17,3)</f>
        <v>14</v>
      </c>
      <c r="T210" s="11" t="str">
        <f>VLOOKUP(DataCExterna!I210,edades!$B$3:$D$17,2)</f>
        <v>de 60 a 64 años</v>
      </c>
      <c r="U210" s="11" t="s">
        <v>1208</v>
      </c>
      <c r="V210" s="26">
        <f t="shared" si="22"/>
        <v>0</v>
      </c>
      <c r="W210" s="24">
        <v>1</v>
      </c>
      <c r="X210" s="24">
        <v>0</v>
      </c>
    </row>
    <row r="211" spans="1:24" x14ac:dyDescent="0.25">
      <c r="A211" s="11">
        <f t="shared" si="23"/>
        <v>210</v>
      </c>
      <c r="B211" s="11">
        <v>201505</v>
      </c>
      <c r="C211" s="11">
        <v>1234</v>
      </c>
      <c r="D211" s="11">
        <v>1</v>
      </c>
      <c r="E211" s="16" t="s">
        <v>593</v>
      </c>
      <c r="F211" s="16" t="s">
        <v>5</v>
      </c>
      <c r="G211" s="11" t="s">
        <v>1753</v>
      </c>
      <c r="H211" s="13" t="s">
        <v>1277</v>
      </c>
      <c r="I211" s="13">
        <v>55</v>
      </c>
      <c r="J211" s="14">
        <v>42135</v>
      </c>
      <c r="K211" s="11" t="s">
        <v>923</v>
      </c>
      <c r="L211" s="11">
        <v>1</v>
      </c>
      <c r="M211" s="11" t="s">
        <v>6</v>
      </c>
      <c r="N211" s="11" t="s">
        <v>935</v>
      </c>
      <c r="O211" s="13">
        <f t="shared" si="18"/>
        <v>1</v>
      </c>
      <c r="P211" s="13" t="str">
        <f t="shared" si="19"/>
        <v>Atenciones Medicas</v>
      </c>
      <c r="Q211" s="13">
        <f t="shared" si="20"/>
        <v>2</v>
      </c>
      <c r="R211" s="13" t="str">
        <f t="shared" si="21"/>
        <v>Mujer</v>
      </c>
      <c r="S211" s="11">
        <f>VLOOKUP(I211,edades!$B$3:$D$17,3)</f>
        <v>13</v>
      </c>
      <c r="T211" s="11" t="str">
        <f>VLOOKUP(DataCExterna!I211,edades!$B$3:$D$17,2)</f>
        <v>de 55 a 59 años</v>
      </c>
      <c r="U211" s="11" t="s">
        <v>6</v>
      </c>
      <c r="V211" s="26">
        <f t="shared" si="22"/>
        <v>0</v>
      </c>
      <c r="W211" s="24">
        <v>1</v>
      </c>
      <c r="X211" s="24">
        <v>0</v>
      </c>
    </row>
    <row r="212" spans="1:24" x14ac:dyDescent="0.25">
      <c r="A212" s="11">
        <f t="shared" si="23"/>
        <v>211</v>
      </c>
      <c r="B212" s="11">
        <v>201505</v>
      </c>
      <c r="C212" s="11">
        <v>1234</v>
      </c>
      <c r="D212" s="11">
        <v>1</v>
      </c>
      <c r="E212" s="16" t="s">
        <v>600</v>
      </c>
      <c r="F212" s="16" t="s">
        <v>5</v>
      </c>
      <c r="G212" s="11" t="s">
        <v>1443</v>
      </c>
      <c r="H212" s="13" t="s">
        <v>1276</v>
      </c>
      <c r="I212" s="13">
        <v>16</v>
      </c>
      <c r="J212" s="14">
        <v>42141</v>
      </c>
      <c r="K212" s="11" t="s">
        <v>925</v>
      </c>
      <c r="L212" s="11">
        <v>1</v>
      </c>
      <c r="M212" s="11" t="s">
        <v>135</v>
      </c>
      <c r="N212" s="11" t="s">
        <v>936</v>
      </c>
      <c r="O212" s="13">
        <f t="shared" si="18"/>
        <v>1</v>
      </c>
      <c r="P212" s="13" t="str">
        <f t="shared" si="19"/>
        <v>Atenciones Medicas</v>
      </c>
      <c r="Q212" s="13">
        <f t="shared" si="20"/>
        <v>1</v>
      </c>
      <c r="R212" s="13" t="str">
        <f t="shared" si="21"/>
        <v>Hombre</v>
      </c>
      <c r="S212" s="11">
        <f>VLOOKUP(I212,edades!$B$3:$D$17,3)</f>
        <v>5</v>
      </c>
      <c r="T212" s="11" t="str">
        <f>VLOOKUP(DataCExterna!I212,edades!$B$3:$D$17,2)</f>
        <v>de 15 a 19 años</v>
      </c>
      <c r="U212" s="11" t="s">
        <v>135</v>
      </c>
      <c r="V212" s="26">
        <f t="shared" si="22"/>
        <v>0</v>
      </c>
      <c r="W212" s="24">
        <v>1</v>
      </c>
      <c r="X212" s="24">
        <v>0</v>
      </c>
    </row>
    <row r="213" spans="1:24" x14ac:dyDescent="0.25">
      <c r="A213" s="11">
        <f t="shared" si="23"/>
        <v>212</v>
      </c>
      <c r="B213" s="11">
        <v>201505</v>
      </c>
      <c r="C213" s="11">
        <v>1234</v>
      </c>
      <c r="D213" s="11">
        <v>1</v>
      </c>
      <c r="E213" s="16" t="s">
        <v>668</v>
      </c>
      <c r="F213" s="16" t="s">
        <v>5</v>
      </c>
      <c r="G213" s="11" t="s">
        <v>1772</v>
      </c>
      <c r="H213" s="13" t="s">
        <v>1277</v>
      </c>
      <c r="I213" s="13">
        <v>53</v>
      </c>
      <c r="J213" s="14">
        <v>42135</v>
      </c>
      <c r="K213" s="11" t="s">
        <v>924</v>
      </c>
      <c r="L213" s="11">
        <v>1</v>
      </c>
      <c r="M213" s="11" t="s">
        <v>17</v>
      </c>
      <c r="N213" s="11" t="s">
        <v>935</v>
      </c>
      <c r="O213" s="13">
        <f t="shared" si="18"/>
        <v>1</v>
      </c>
      <c r="P213" s="13" t="str">
        <f t="shared" si="19"/>
        <v>Atenciones Medicas</v>
      </c>
      <c r="Q213" s="13">
        <f t="shared" si="20"/>
        <v>2</v>
      </c>
      <c r="R213" s="13" t="str">
        <f t="shared" si="21"/>
        <v>Mujer</v>
      </c>
      <c r="S213" s="11">
        <f>VLOOKUP(I213,edades!$B$3:$D$17,3)</f>
        <v>12</v>
      </c>
      <c r="T213" s="11" t="str">
        <f>VLOOKUP(DataCExterna!I213,edades!$B$3:$D$17,2)</f>
        <v>de 50 a 54 años</v>
      </c>
      <c r="U213" s="11" t="s">
        <v>17</v>
      </c>
      <c r="V213" s="26">
        <f t="shared" si="22"/>
        <v>0</v>
      </c>
      <c r="W213" s="24">
        <v>1</v>
      </c>
      <c r="X213" s="24">
        <v>0</v>
      </c>
    </row>
    <row r="214" spans="1:24" x14ac:dyDescent="0.25">
      <c r="A214" s="11">
        <f t="shared" si="23"/>
        <v>213</v>
      </c>
      <c r="B214" s="11">
        <v>201505</v>
      </c>
      <c r="C214" s="11">
        <v>1234</v>
      </c>
      <c r="D214" s="11">
        <v>1</v>
      </c>
      <c r="E214" s="16" t="s">
        <v>128</v>
      </c>
      <c r="F214" s="16" t="s">
        <v>5</v>
      </c>
      <c r="G214" s="11" t="s">
        <v>1688</v>
      </c>
      <c r="H214" s="13" t="s">
        <v>1277</v>
      </c>
      <c r="I214" s="13">
        <v>61</v>
      </c>
      <c r="J214" s="14">
        <v>42134</v>
      </c>
      <c r="K214" s="11" t="s">
        <v>923</v>
      </c>
      <c r="L214" s="11">
        <v>1</v>
      </c>
      <c r="M214" s="11" t="s">
        <v>1038</v>
      </c>
      <c r="N214" s="11" t="s">
        <v>936</v>
      </c>
      <c r="O214" s="13">
        <f t="shared" si="18"/>
        <v>1</v>
      </c>
      <c r="P214" s="13" t="str">
        <f t="shared" si="19"/>
        <v>Atenciones Medicas</v>
      </c>
      <c r="Q214" s="13">
        <f t="shared" si="20"/>
        <v>2</v>
      </c>
      <c r="R214" s="13" t="str">
        <f t="shared" si="21"/>
        <v>Mujer</v>
      </c>
      <c r="S214" s="11">
        <f>VLOOKUP(I214,edades!$B$3:$D$17,3)</f>
        <v>14</v>
      </c>
      <c r="T214" s="11" t="str">
        <f>VLOOKUP(DataCExterna!I214,edades!$B$3:$D$17,2)</f>
        <v>de 60 a 64 años</v>
      </c>
      <c r="U214" s="11" t="s">
        <v>1038</v>
      </c>
      <c r="V214" s="26">
        <f t="shared" si="22"/>
        <v>0</v>
      </c>
      <c r="W214" s="24">
        <v>1</v>
      </c>
      <c r="X214" s="24">
        <v>0</v>
      </c>
    </row>
    <row r="215" spans="1:24" x14ac:dyDescent="0.25">
      <c r="A215" s="11">
        <f t="shared" si="23"/>
        <v>214</v>
      </c>
      <c r="B215" s="11">
        <v>201505</v>
      </c>
      <c r="C215" s="11">
        <v>1234</v>
      </c>
      <c r="D215" s="11">
        <v>1</v>
      </c>
      <c r="E215" s="16" t="s">
        <v>177</v>
      </c>
      <c r="F215" s="16" t="s">
        <v>5</v>
      </c>
      <c r="G215" s="11" t="s">
        <v>1527</v>
      </c>
      <c r="H215" s="13" t="s">
        <v>1277</v>
      </c>
      <c r="I215" s="13">
        <v>80</v>
      </c>
      <c r="J215" s="14">
        <v>42138</v>
      </c>
      <c r="K215" s="11" t="s">
        <v>926</v>
      </c>
      <c r="L215" s="11">
        <v>2</v>
      </c>
      <c r="M215" s="11" t="s">
        <v>1259</v>
      </c>
      <c r="N215" s="11" t="s">
        <v>935</v>
      </c>
      <c r="O215" s="13">
        <f t="shared" si="18"/>
        <v>2</v>
      </c>
      <c r="P215" s="13" t="str">
        <f t="shared" si="19"/>
        <v>Atenciones No Medicas</v>
      </c>
      <c r="Q215" s="13">
        <f t="shared" si="20"/>
        <v>2</v>
      </c>
      <c r="R215" s="13" t="str">
        <f t="shared" si="21"/>
        <v>Mujer</v>
      </c>
      <c r="S215" s="11">
        <f>VLOOKUP(I215,edades!$B$3:$D$17,3)</f>
        <v>15</v>
      </c>
      <c r="T215" s="11" t="str">
        <f>VLOOKUP(DataCExterna!I215,edades!$B$3:$D$17,2)</f>
        <v>de 65 años a más</v>
      </c>
      <c r="U215" s="11" t="s">
        <v>1259</v>
      </c>
      <c r="V215" s="26">
        <f t="shared" si="22"/>
        <v>0</v>
      </c>
      <c r="W215" s="24">
        <v>1</v>
      </c>
      <c r="X215" s="24">
        <v>0</v>
      </c>
    </row>
    <row r="216" spans="1:24" x14ac:dyDescent="0.25">
      <c r="A216" s="11">
        <f t="shared" si="23"/>
        <v>215</v>
      </c>
      <c r="B216" s="11">
        <v>201505</v>
      </c>
      <c r="C216" s="11">
        <v>1234</v>
      </c>
      <c r="D216" s="11">
        <v>1</v>
      </c>
      <c r="E216" s="16" t="s">
        <v>786</v>
      </c>
      <c r="F216" s="16" t="s">
        <v>5</v>
      </c>
      <c r="G216" s="11" t="s">
        <v>1735</v>
      </c>
      <c r="H216" s="13" t="s">
        <v>1277</v>
      </c>
      <c r="I216" s="13">
        <v>62</v>
      </c>
      <c r="J216" s="14">
        <v>42134</v>
      </c>
      <c r="K216" s="11" t="s">
        <v>923</v>
      </c>
      <c r="L216" s="11">
        <v>1</v>
      </c>
      <c r="M216" s="11" t="s">
        <v>1045</v>
      </c>
      <c r="N216" s="11" t="s">
        <v>935</v>
      </c>
      <c r="O216" s="13">
        <f t="shared" si="18"/>
        <v>1</v>
      </c>
      <c r="P216" s="13" t="str">
        <f t="shared" si="19"/>
        <v>Atenciones Medicas</v>
      </c>
      <c r="Q216" s="13">
        <f t="shared" si="20"/>
        <v>2</v>
      </c>
      <c r="R216" s="13" t="str">
        <f t="shared" si="21"/>
        <v>Mujer</v>
      </c>
      <c r="S216" s="11">
        <f>VLOOKUP(I216,edades!$B$3:$D$17,3)</f>
        <v>14</v>
      </c>
      <c r="T216" s="11" t="str">
        <f>VLOOKUP(DataCExterna!I216,edades!$B$3:$D$17,2)</f>
        <v>de 60 a 64 años</v>
      </c>
      <c r="U216" s="11" t="s">
        <v>1045</v>
      </c>
      <c r="V216" s="26">
        <f t="shared" si="22"/>
        <v>0</v>
      </c>
      <c r="W216" s="24">
        <v>1</v>
      </c>
      <c r="X216" s="24">
        <v>0</v>
      </c>
    </row>
    <row r="217" spans="1:24" x14ac:dyDescent="0.25">
      <c r="A217" s="11">
        <f t="shared" si="23"/>
        <v>216</v>
      </c>
      <c r="B217" s="11">
        <v>201505</v>
      </c>
      <c r="C217" s="11">
        <v>1234</v>
      </c>
      <c r="D217" s="11">
        <v>1</v>
      </c>
      <c r="E217" s="16" t="s">
        <v>23</v>
      </c>
      <c r="F217" s="16" t="s">
        <v>5</v>
      </c>
      <c r="G217" s="11" t="s">
        <v>1775</v>
      </c>
      <c r="H217" s="13" t="s">
        <v>1276</v>
      </c>
      <c r="I217" s="13">
        <v>56</v>
      </c>
      <c r="J217" s="14">
        <v>42125</v>
      </c>
      <c r="K217" s="11" t="s">
        <v>924</v>
      </c>
      <c r="L217" s="11">
        <v>1</v>
      </c>
      <c r="M217" s="11" t="s">
        <v>237</v>
      </c>
      <c r="N217" s="11" t="s">
        <v>935</v>
      </c>
      <c r="O217" s="13">
        <f t="shared" si="18"/>
        <v>1</v>
      </c>
      <c r="P217" s="13" t="str">
        <f t="shared" si="19"/>
        <v>Atenciones Medicas</v>
      </c>
      <c r="Q217" s="13">
        <f t="shared" si="20"/>
        <v>1</v>
      </c>
      <c r="R217" s="13" t="str">
        <f t="shared" si="21"/>
        <v>Hombre</v>
      </c>
      <c r="S217" s="11">
        <f>VLOOKUP(I217,edades!$B$3:$D$17,3)</f>
        <v>13</v>
      </c>
      <c r="T217" s="11" t="str">
        <f>VLOOKUP(DataCExterna!I217,edades!$B$3:$D$17,2)</f>
        <v>de 55 a 59 años</v>
      </c>
      <c r="U217" s="11" t="s">
        <v>237</v>
      </c>
      <c r="V217" s="26">
        <f t="shared" si="22"/>
        <v>0</v>
      </c>
      <c r="W217" s="24">
        <v>1</v>
      </c>
      <c r="X217" s="24">
        <v>0</v>
      </c>
    </row>
    <row r="218" spans="1:24" x14ac:dyDescent="0.25">
      <c r="A218" s="11">
        <f t="shared" si="23"/>
        <v>217</v>
      </c>
      <c r="B218" s="11">
        <v>201505</v>
      </c>
      <c r="C218" s="11">
        <v>1234</v>
      </c>
      <c r="D218" s="11">
        <v>1</v>
      </c>
      <c r="E218" s="16" t="s">
        <v>733</v>
      </c>
      <c r="F218" s="16" t="s">
        <v>5</v>
      </c>
      <c r="G218" s="11" t="s">
        <v>1873</v>
      </c>
      <c r="H218" s="13" t="s">
        <v>1277</v>
      </c>
      <c r="I218" s="13">
        <v>64</v>
      </c>
      <c r="J218" s="14">
        <v>42138</v>
      </c>
      <c r="K218" s="11" t="s">
        <v>927</v>
      </c>
      <c r="L218" s="11">
        <v>2</v>
      </c>
      <c r="M218" s="11" t="s">
        <v>288</v>
      </c>
      <c r="N218" s="15" t="s">
        <v>934</v>
      </c>
      <c r="O218" s="13">
        <f t="shared" si="18"/>
        <v>2</v>
      </c>
      <c r="P218" s="13" t="str">
        <f t="shared" si="19"/>
        <v>Atenciones No Medicas</v>
      </c>
      <c r="Q218" s="13">
        <f t="shared" si="20"/>
        <v>2</v>
      </c>
      <c r="R218" s="13" t="str">
        <f t="shared" si="21"/>
        <v>Mujer</v>
      </c>
      <c r="S218" s="11">
        <f>VLOOKUP(I218,edades!$B$3:$D$17,3)</f>
        <v>14</v>
      </c>
      <c r="T218" s="11" t="str">
        <f>VLOOKUP(DataCExterna!I218,edades!$B$3:$D$17,2)</f>
        <v>de 60 a 64 años</v>
      </c>
      <c r="U218" s="11" t="s">
        <v>288</v>
      </c>
      <c r="V218" s="26">
        <f t="shared" si="22"/>
        <v>1</v>
      </c>
      <c r="W218" s="26">
        <v>1</v>
      </c>
      <c r="X218" s="26">
        <v>1</v>
      </c>
    </row>
    <row r="219" spans="1:24" x14ac:dyDescent="0.25">
      <c r="A219" s="11">
        <f t="shared" si="23"/>
        <v>218</v>
      </c>
      <c r="B219" s="11">
        <v>201505</v>
      </c>
      <c r="C219" s="11">
        <v>1234</v>
      </c>
      <c r="D219" s="11">
        <v>1</v>
      </c>
      <c r="E219" s="16" t="s">
        <v>89</v>
      </c>
      <c r="F219" s="16" t="s">
        <v>5</v>
      </c>
      <c r="G219" s="11" t="s">
        <v>1530</v>
      </c>
      <c r="H219" s="13" t="s">
        <v>1277</v>
      </c>
      <c r="I219" s="13">
        <v>46</v>
      </c>
      <c r="J219" s="14">
        <v>42125</v>
      </c>
      <c r="K219" s="11" t="s">
        <v>926</v>
      </c>
      <c r="L219" s="11">
        <v>2</v>
      </c>
      <c r="M219" s="11" t="s">
        <v>181</v>
      </c>
      <c r="N219" s="11" t="s">
        <v>936</v>
      </c>
      <c r="O219" s="13">
        <f t="shared" si="18"/>
        <v>2</v>
      </c>
      <c r="P219" s="13" t="str">
        <f t="shared" si="19"/>
        <v>Atenciones No Medicas</v>
      </c>
      <c r="Q219" s="13">
        <f t="shared" si="20"/>
        <v>2</v>
      </c>
      <c r="R219" s="13" t="str">
        <f t="shared" si="21"/>
        <v>Mujer</v>
      </c>
      <c r="S219" s="11">
        <f>VLOOKUP(I219,edades!$B$3:$D$17,3)</f>
        <v>11</v>
      </c>
      <c r="T219" s="11" t="str">
        <f>VLOOKUP(DataCExterna!I219,edades!$B$3:$D$17,2)</f>
        <v>de 45 a 49 años</v>
      </c>
      <c r="U219" s="11" t="s">
        <v>181</v>
      </c>
      <c r="V219" s="26">
        <f t="shared" si="22"/>
        <v>0</v>
      </c>
      <c r="W219" s="24">
        <v>1</v>
      </c>
      <c r="X219" s="24">
        <v>0</v>
      </c>
    </row>
    <row r="220" spans="1:24" x14ac:dyDescent="0.25">
      <c r="A220" s="11">
        <f t="shared" si="23"/>
        <v>219</v>
      </c>
      <c r="B220" s="11">
        <v>201505</v>
      </c>
      <c r="C220" s="11">
        <v>1234</v>
      </c>
      <c r="D220" s="11">
        <v>1</v>
      </c>
      <c r="E220" s="16" t="s">
        <v>50</v>
      </c>
      <c r="F220" s="16" t="s">
        <v>5</v>
      </c>
      <c r="G220" s="11" t="s">
        <v>1785</v>
      </c>
      <c r="H220" s="13" t="s">
        <v>1277</v>
      </c>
      <c r="I220" s="13">
        <v>64</v>
      </c>
      <c r="J220" s="14">
        <v>42134</v>
      </c>
      <c r="K220" s="11" t="s">
        <v>924</v>
      </c>
      <c r="L220" s="11">
        <v>1</v>
      </c>
      <c r="M220" s="11" t="s">
        <v>9</v>
      </c>
      <c r="N220" s="11" t="s">
        <v>935</v>
      </c>
      <c r="O220" s="13">
        <f t="shared" si="18"/>
        <v>1</v>
      </c>
      <c r="P220" s="13" t="str">
        <f t="shared" si="19"/>
        <v>Atenciones Medicas</v>
      </c>
      <c r="Q220" s="13">
        <f t="shared" si="20"/>
        <v>2</v>
      </c>
      <c r="R220" s="13" t="str">
        <f t="shared" si="21"/>
        <v>Mujer</v>
      </c>
      <c r="S220" s="11">
        <f>VLOOKUP(I220,edades!$B$3:$D$17,3)</f>
        <v>14</v>
      </c>
      <c r="T220" s="11" t="str">
        <f>VLOOKUP(DataCExterna!I220,edades!$B$3:$D$17,2)</f>
        <v>de 60 a 64 años</v>
      </c>
      <c r="U220" s="11" t="s">
        <v>9</v>
      </c>
      <c r="V220" s="26">
        <f t="shared" si="22"/>
        <v>0</v>
      </c>
      <c r="W220" s="24">
        <v>1</v>
      </c>
      <c r="X220" s="24">
        <v>0</v>
      </c>
    </row>
    <row r="221" spans="1:24" x14ac:dyDescent="0.25">
      <c r="A221" s="11">
        <f t="shared" si="23"/>
        <v>220</v>
      </c>
      <c r="B221" s="11">
        <v>201505</v>
      </c>
      <c r="C221" s="11">
        <v>1234</v>
      </c>
      <c r="D221" s="11">
        <v>1</v>
      </c>
      <c r="E221" s="16" t="s">
        <v>98</v>
      </c>
      <c r="F221" s="16" t="s">
        <v>5</v>
      </c>
      <c r="G221" s="11" t="s">
        <v>1649</v>
      </c>
      <c r="H221" s="13" t="s">
        <v>1277</v>
      </c>
      <c r="I221" s="13">
        <v>26</v>
      </c>
      <c r="J221" s="14">
        <v>42125</v>
      </c>
      <c r="K221" s="11" t="s">
        <v>923</v>
      </c>
      <c r="L221" s="11">
        <v>1</v>
      </c>
      <c r="M221" s="11" t="s">
        <v>954</v>
      </c>
      <c r="N221" s="11" t="s">
        <v>936</v>
      </c>
      <c r="O221" s="13">
        <f t="shared" si="18"/>
        <v>1</v>
      </c>
      <c r="P221" s="13" t="str">
        <f t="shared" si="19"/>
        <v>Atenciones Medicas</v>
      </c>
      <c r="Q221" s="13">
        <f t="shared" si="20"/>
        <v>2</v>
      </c>
      <c r="R221" s="13" t="str">
        <f t="shared" si="21"/>
        <v>Mujer</v>
      </c>
      <c r="S221" s="11">
        <f>VLOOKUP(I221,edades!$B$3:$D$17,3)</f>
        <v>7</v>
      </c>
      <c r="T221" s="11" t="str">
        <f>VLOOKUP(DataCExterna!I221,edades!$B$3:$D$17,2)</f>
        <v>de 25 a 29 años</v>
      </c>
      <c r="U221" s="11" t="s">
        <v>954</v>
      </c>
      <c r="V221" s="26">
        <f t="shared" si="22"/>
        <v>0</v>
      </c>
      <c r="W221" s="24">
        <v>1</v>
      </c>
      <c r="X221" s="24">
        <v>0</v>
      </c>
    </row>
    <row r="222" spans="1:24" x14ac:dyDescent="0.25">
      <c r="A222" s="11">
        <f t="shared" si="23"/>
        <v>221</v>
      </c>
      <c r="B222" s="11">
        <v>201505</v>
      </c>
      <c r="C222" s="11">
        <v>1234</v>
      </c>
      <c r="D222" s="11">
        <v>1</v>
      </c>
      <c r="E222" s="16" t="s">
        <v>664</v>
      </c>
      <c r="F222" s="16" t="s">
        <v>5</v>
      </c>
      <c r="G222" s="11" t="s">
        <v>1342</v>
      </c>
      <c r="H222" s="13" t="s">
        <v>1277</v>
      </c>
      <c r="I222" s="13">
        <v>39</v>
      </c>
      <c r="J222" s="14">
        <v>42134</v>
      </c>
      <c r="K222" s="11" t="s">
        <v>931</v>
      </c>
      <c r="L222" s="11">
        <v>1</v>
      </c>
      <c r="M222" s="11" t="s">
        <v>1004</v>
      </c>
      <c r="N222" s="11" t="s">
        <v>935</v>
      </c>
      <c r="O222" s="13">
        <f t="shared" si="18"/>
        <v>1</v>
      </c>
      <c r="P222" s="13" t="str">
        <f t="shared" si="19"/>
        <v>Atenciones Medicas</v>
      </c>
      <c r="Q222" s="13">
        <f t="shared" si="20"/>
        <v>2</v>
      </c>
      <c r="R222" s="13" t="str">
        <f t="shared" si="21"/>
        <v>Mujer</v>
      </c>
      <c r="S222" s="11">
        <f>VLOOKUP(I222,edades!$B$3:$D$17,3)</f>
        <v>9</v>
      </c>
      <c r="T222" s="11" t="str">
        <f>VLOOKUP(DataCExterna!I222,edades!$B$3:$D$17,2)</f>
        <v>de 35 a 39 años</v>
      </c>
      <c r="U222" s="11" t="s">
        <v>1004</v>
      </c>
      <c r="V222" s="26">
        <f t="shared" si="22"/>
        <v>0</v>
      </c>
      <c r="W222" s="24">
        <v>1</v>
      </c>
      <c r="X222" s="24">
        <v>0</v>
      </c>
    </row>
    <row r="223" spans="1:24" x14ac:dyDescent="0.25">
      <c r="A223" s="11">
        <f t="shared" si="23"/>
        <v>222</v>
      </c>
      <c r="B223" s="11">
        <v>201505</v>
      </c>
      <c r="C223" s="11">
        <v>1234</v>
      </c>
      <c r="D223" s="11">
        <v>1</v>
      </c>
      <c r="E223" s="16" t="s">
        <v>625</v>
      </c>
      <c r="F223" s="16" t="s">
        <v>5</v>
      </c>
      <c r="G223" s="11" t="s">
        <v>1639</v>
      </c>
      <c r="H223" s="13" t="s">
        <v>1277</v>
      </c>
      <c r="I223" s="13">
        <v>55</v>
      </c>
      <c r="J223" s="14">
        <v>42125</v>
      </c>
      <c r="K223" s="11" t="s">
        <v>923</v>
      </c>
      <c r="L223" s="11">
        <v>1</v>
      </c>
      <c r="M223" s="11" t="s">
        <v>942</v>
      </c>
      <c r="N223" s="11" t="s">
        <v>935</v>
      </c>
      <c r="O223" s="13">
        <f t="shared" si="18"/>
        <v>1</v>
      </c>
      <c r="P223" s="13" t="str">
        <f t="shared" si="19"/>
        <v>Atenciones Medicas</v>
      </c>
      <c r="Q223" s="13">
        <f t="shared" si="20"/>
        <v>2</v>
      </c>
      <c r="R223" s="13" t="str">
        <f t="shared" si="21"/>
        <v>Mujer</v>
      </c>
      <c r="S223" s="11">
        <f>VLOOKUP(I223,edades!$B$3:$D$17,3)</f>
        <v>13</v>
      </c>
      <c r="T223" s="11" t="str">
        <f>VLOOKUP(DataCExterna!I223,edades!$B$3:$D$17,2)</f>
        <v>de 55 a 59 años</v>
      </c>
      <c r="U223" s="11" t="s">
        <v>942</v>
      </c>
      <c r="V223" s="26">
        <f t="shared" si="22"/>
        <v>0</v>
      </c>
      <c r="W223" s="24">
        <v>1</v>
      </c>
      <c r="X223" s="24">
        <v>0</v>
      </c>
    </row>
    <row r="224" spans="1:24" x14ac:dyDescent="0.25">
      <c r="A224" s="11">
        <f t="shared" si="23"/>
        <v>223</v>
      </c>
      <c r="B224" s="11">
        <v>201505</v>
      </c>
      <c r="C224" s="11">
        <v>1234</v>
      </c>
      <c r="D224" s="11">
        <v>1</v>
      </c>
      <c r="E224" s="16" t="s">
        <v>864</v>
      </c>
      <c r="F224" s="16" t="s">
        <v>5</v>
      </c>
      <c r="G224" s="11" t="s">
        <v>1370</v>
      </c>
      <c r="H224" s="13" t="s">
        <v>1277</v>
      </c>
      <c r="I224" s="13">
        <v>59</v>
      </c>
      <c r="J224" s="14">
        <v>42133</v>
      </c>
      <c r="K224" s="11" t="s">
        <v>931</v>
      </c>
      <c r="L224" s="11">
        <v>1</v>
      </c>
      <c r="M224" s="11" t="s">
        <v>1026</v>
      </c>
      <c r="N224" s="11" t="s">
        <v>936</v>
      </c>
      <c r="O224" s="13">
        <f t="shared" si="18"/>
        <v>1</v>
      </c>
      <c r="P224" s="13" t="str">
        <f t="shared" si="19"/>
        <v>Atenciones Medicas</v>
      </c>
      <c r="Q224" s="13">
        <f t="shared" si="20"/>
        <v>2</v>
      </c>
      <c r="R224" s="13" t="str">
        <f t="shared" si="21"/>
        <v>Mujer</v>
      </c>
      <c r="S224" s="11">
        <f>VLOOKUP(I224,edades!$B$3:$D$17,3)</f>
        <v>13</v>
      </c>
      <c r="T224" s="11" t="str">
        <f>VLOOKUP(DataCExterna!I224,edades!$B$3:$D$17,2)</f>
        <v>de 55 a 59 años</v>
      </c>
      <c r="U224" s="11" t="s">
        <v>1026</v>
      </c>
      <c r="V224" s="26">
        <f t="shared" si="22"/>
        <v>0</v>
      </c>
      <c r="W224" s="24">
        <v>1</v>
      </c>
      <c r="X224" s="24">
        <v>0</v>
      </c>
    </row>
    <row r="225" spans="1:24" x14ac:dyDescent="0.25">
      <c r="A225" s="11">
        <f t="shared" si="23"/>
        <v>224</v>
      </c>
      <c r="B225" s="11">
        <v>201505</v>
      </c>
      <c r="C225" s="11">
        <v>1234</v>
      </c>
      <c r="D225" s="11">
        <v>1</v>
      </c>
      <c r="E225" s="16" t="s">
        <v>622</v>
      </c>
      <c r="F225" s="16" t="s">
        <v>5</v>
      </c>
      <c r="G225" s="11" t="s">
        <v>1613</v>
      </c>
      <c r="H225" s="13" t="s">
        <v>1277</v>
      </c>
      <c r="I225" s="13">
        <v>75</v>
      </c>
      <c r="J225" s="14">
        <v>42134</v>
      </c>
      <c r="K225" s="11" t="s">
        <v>923</v>
      </c>
      <c r="L225" s="11">
        <v>1</v>
      </c>
      <c r="M225" s="11" t="s">
        <v>301</v>
      </c>
      <c r="N225" s="15" t="s">
        <v>934</v>
      </c>
      <c r="O225" s="13">
        <f t="shared" si="18"/>
        <v>1</v>
      </c>
      <c r="P225" s="13" t="str">
        <f t="shared" si="19"/>
        <v>Atenciones Medicas</v>
      </c>
      <c r="Q225" s="13">
        <f t="shared" si="20"/>
        <v>2</v>
      </c>
      <c r="R225" s="13" t="str">
        <f t="shared" si="21"/>
        <v>Mujer</v>
      </c>
      <c r="S225" s="11">
        <f>VLOOKUP(I225,edades!$B$3:$D$17,3)</f>
        <v>15</v>
      </c>
      <c r="T225" s="11" t="str">
        <f>VLOOKUP(DataCExterna!I225,edades!$B$3:$D$17,2)</f>
        <v>de 65 años a más</v>
      </c>
      <c r="U225" s="11" t="s">
        <v>301</v>
      </c>
      <c r="V225" s="26">
        <f t="shared" si="22"/>
        <v>1</v>
      </c>
      <c r="W225" s="26">
        <v>1</v>
      </c>
      <c r="X225" s="26">
        <v>1</v>
      </c>
    </row>
    <row r="226" spans="1:24" x14ac:dyDescent="0.25">
      <c r="A226" s="11">
        <f t="shared" si="23"/>
        <v>225</v>
      </c>
      <c r="B226" s="11">
        <v>201505</v>
      </c>
      <c r="C226" s="11">
        <v>1234</v>
      </c>
      <c r="D226" s="11">
        <v>1</v>
      </c>
      <c r="E226" s="16" t="s">
        <v>425</v>
      </c>
      <c r="F226" s="16" t="s">
        <v>5</v>
      </c>
      <c r="G226" s="11" t="s">
        <v>1645</v>
      </c>
      <c r="H226" s="13" t="s">
        <v>1276</v>
      </c>
      <c r="I226" s="13">
        <v>34</v>
      </c>
      <c r="J226" s="14">
        <v>42134</v>
      </c>
      <c r="K226" s="11" t="s">
        <v>923</v>
      </c>
      <c r="L226" s="11">
        <v>1</v>
      </c>
      <c r="M226" s="11" t="s">
        <v>1036</v>
      </c>
      <c r="N226" s="15" t="s">
        <v>934</v>
      </c>
      <c r="O226" s="13">
        <f t="shared" si="18"/>
        <v>1</v>
      </c>
      <c r="P226" s="13" t="str">
        <f t="shared" si="19"/>
        <v>Atenciones Medicas</v>
      </c>
      <c r="Q226" s="13">
        <f t="shared" si="20"/>
        <v>1</v>
      </c>
      <c r="R226" s="13" t="str">
        <f t="shared" si="21"/>
        <v>Hombre</v>
      </c>
      <c r="S226" s="11">
        <f>VLOOKUP(I226,edades!$B$3:$D$17,3)</f>
        <v>9</v>
      </c>
      <c r="T226" s="11" t="str">
        <f>VLOOKUP(DataCExterna!I226,edades!$B$3:$D$17,2)</f>
        <v>de 35 a 39 años</v>
      </c>
      <c r="U226" s="11" t="s">
        <v>1036</v>
      </c>
      <c r="V226" s="26">
        <f t="shared" si="22"/>
        <v>1</v>
      </c>
      <c r="W226" s="26">
        <v>1</v>
      </c>
      <c r="X226" s="26">
        <v>1</v>
      </c>
    </row>
    <row r="227" spans="1:24" x14ac:dyDescent="0.25">
      <c r="A227" s="11">
        <f t="shared" si="23"/>
        <v>226</v>
      </c>
      <c r="B227" s="11">
        <v>201505</v>
      </c>
      <c r="C227" s="11">
        <v>1234</v>
      </c>
      <c r="D227" s="11">
        <v>1</v>
      </c>
      <c r="E227" s="16" t="s">
        <v>355</v>
      </c>
      <c r="F227" s="16" t="s">
        <v>5</v>
      </c>
      <c r="G227" s="11" t="s">
        <v>1707</v>
      </c>
      <c r="H227" s="13" t="s">
        <v>1277</v>
      </c>
      <c r="I227" s="13">
        <v>81</v>
      </c>
      <c r="J227" s="14">
        <v>42138</v>
      </c>
      <c r="K227" s="11" t="s">
        <v>923</v>
      </c>
      <c r="L227" s="11">
        <v>1</v>
      </c>
      <c r="M227" s="11" t="s">
        <v>1209</v>
      </c>
      <c r="N227" s="15" t="s">
        <v>934</v>
      </c>
      <c r="O227" s="13">
        <f t="shared" si="18"/>
        <v>1</v>
      </c>
      <c r="P227" s="13" t="str">
        <f t="shared" si="19"/>
        <v>Atenciones Medicas</v>
      </c>
      <c r="Q227" s="13">
        <f t="shared" si="20"/>
        <v>2</v>
      </c>
      <c r="R227" s="13" t="str">
        <f t="shared" si="21"/>
        <v>Mujer</v>
      </c>
      <c r="S227" s="11">
        <f>VLOOKUP(I227,edades!$B$3:$D$17,3)</f>
        <v>15</v>
      </c>
      <c r="T227" s="11" t="str">
        <f>VLOOKUP(DataCExterna!I227,edades!$B$3:$D$17,2)</f>
        <v>de 65 años a más</v>
      </c>
      <c r="U227" s="11" t="s">
        <v>1209</v>
      </c>
      <c r="V227" s="26">
        <f t="shared" si="22"/>
        <v>1</v>
      </c>
      <c r="W227" s="26">
        <v>1</v>
      </c>
      <c r="X227" s="26">
        <v>1</v>
      </c>
    </row>
    <row r="228" spans="1:24" x14ac:dyDescent="0.25">
      <c r="A228" s="11">
        <f t="shared" si="23"/>
        <v>227</v>
      </c>
      <c r="B228" s="11">
        <v>201505</v>
      </c>
      <c r="C228" s="11">
        <v>1234</v>
      </c>
      <c r="D228" s="11">
        <v>1</v>
      </c>
      <c r="E228" s="16" t="s">
        <v>174</v>
      </c>
      <c r="F228" s="16" t="s">
        <v>5</v>
      </c>
      <c r="G228" s="11" t="s">
        <v>1937</v>
      </c>
      <c r="H228" s="13" t="s">
        <v>1276</v>
      </c>
      <c r="I228" s="13">
        <v>79</v>
      </c>
      <c r="J228" s="14">
        <v>42138</v>
      </c>
      <c r="K228" s="11" t="s">
        <v>927</v>
      </c>
      <c r="L228" s="11">
        <v>2</v>
      </c>
      <c r="M228" s="11" t="s">
        <v>1216</v>
      </c>
      <c r="N228" s="11" t="s">
        <v>935</v>
      </c>
      <c r="O228" s="13">
        <f t="shared" si="18"/>
        <v>2</v>
      </c>
      <c r="P228" s="13" t="str">
        <f t="shared" si="19"/>
        <v>Atenciones No Medicas</v>
      </c>
      <c r="Q228" s="13">
        <f t="shared" si="20"/>
        <v>1</v>
      </c>
      <c r="R228" s="13" t="str">
        <f t="shared" si="21"/>
        <v>Hombre</v>
      </c>
      <c r="S228" s="11">
        <f>VLOOKUP(I228,edades!$B$3:$D$17,3)</f>
        <v>15</v>
      </c>
      <c r="T228" s="11" t="str">
        <f>VLOOKUP(DataCExterna!I228,edades!$B$3:$D$17,2)</f>
        <v>de 65 años a más</v>
      </c>
      <c r="U228" s="11" t="s">
        <v>1216</v>
      </c>
      <c r="V228" s="26">
        <f t="shared" si="22"/>
        <v>0</v>
      </c>
      <c r="W228" s="24">
        <v>1</v>
      </c>
      <c r="X228" s="24">
        <v>0</v>
      </c>
    </row>
    <row r="229" spans="1:24" x14ac:dyDescent="0.25">
      <c r="A229" s="11">
        <f t="shared" si="23"/>
        <v>228</v>
      </c>
      <c r="B229" s="11">
        <v>201505</v>
      </c>
      <c r="C229" s="11">
        <v>1234</v>
      </c>
      <c r="D229" s="11">
        <v>1</v>
      </c>
      <c r="E229" s="16" t="s">
        <v>143</v>
      </c>
      <c r="F229" s="16" t="s">
        <v>5</v>
      </c>
      <c r="G229" s="11" t="s">
        <v>1449</v>
      </c>
      <c r="H229" s="13" t="s">
        <v>1276</v>
      </c>
      <c r="I229" s="13">
        <v>52</v>
      </c>
      <c r="J229" s="14">
        <v>42125</v>
      </c>
      <c r="K229" s="11" t="s">
        <v>925</v>
      </c>
      <c r="L229" s="11">
        <v>1</v>
      </c>
      <c r="M229" s="11" t="s">
        <v>1054</v>
      </c>
      <c r="N229" s="11" t="s">
        <v>935</v>
      </c>
      <c r="O229" s="13">
        <f t="shared" si="18"/>
        <v>1</v>
      </c>
      <c r="P229" s="13" t="str">
        <f t="shared" si="19"/>
        <v>Atenciones Medicas</v>
      </c>
      <c r="Q229" s="13">
        <f t="shared" si="20"/>
        <v>1</v>
      </c>
      <c r="R229" s="13" t="str">
        <f t="shared" si="21"/>
        <v>Hombre</v>
      </c>
      <c r="S229" s="11">
        <f>VLOOKUP(I229,edades!$B$3:$D$17,3)</f>
        <v>12</v>
      </c>
      <c r="T229" s="11" t="str">
        <f>VLOOKUP(DataCExterna!I229,edades!$B$3:$D$17,2)</f>
        <v>de 50 a 54 años</v>
      </c>
      <c r="U229" s="11" t="s">
        <v>1054</v>
      </c>
      <c r="V229" s="26">
        <f t="shared" si="22"/>
        <v>0</v>
      </c>
      <c r="W229" s="24">
        <v>1</v>
      </c>
      <c r="X229" s="24">
        <v>0</v>
      </c>
    </row>
    <row r="230" spans="1:24" x14ac:dyDescent="0.25">
      <c r="A230" s="11">
        <f t="shared" si="23"/>
        <v>229</v>
      </c>
      <c r="B230" s="11">
        <v>201505</v>
      </c>
      <c r="C230" s="11">
        <v>1234</v>
      </c>
      <c r="D230" s="11">
        <v>1</v>
      </c>
      <c r="E230" s="16" t="s">
        <v>190</v>
      </c>
      <c r="F230" s="16" t="s">
        <v>5</v>
      </c>
      <c r="G230" s="11" t="s">
        <v>2034</v>
      </c>
      <c r="H230" s="13" t="s">
        <v>1277</v>
      </c>
      <c r="I230" s="13">
        <v>77</v>
      </c>
      <c r="J230" s="14">
        <v>42137</v>
      </c>
      <c r="K230" s="11" t="s">
        <v>928</v>
      </c>
      <c r="L230" s="11">
        <v>2</v>
      </c>
      <c r="M230" s="11" t="s">
        <v>1252</v>
      </c>
      <c r="N230" s="11" t="s">
        <v>936</v>
      </c>
      <c r="O230" s="13">
        <f t="shared" si="18"/>
        <v>2</v>
      </c>
      <c r="P230" s="13" t="str">
        <f t="shared" si="19"/>
        <v>Atenciones No Medicas</v>
      </c>
      <c r="Q230" s="13">
        <f t="shared" si="20"/>
        <v>2</v>
      </c>
      <c r="R230" s="13" t="str">
        <f t="shared" si="21"/>
        <v>Mujer</v>
      </c>
      <c r="S230" s="11">
        <f>VLOOKUP(I230,edades!$B$3:$D$17,3)</f>
        <v>15</v>
      </c>
      <c r="T230" s="11" t="str">
        <f>VLOOKUP(DataCExterna!I230,edades!$B$3:$D$17,2)</f>
        <v>de 65 años a más</v>
      </c>
      <c r="U230" s="11" t="s">
        <v>1252</v>
      </c>
      <c r="V230" s="26">
        <f t="shared" si="22"/>
        <v>0</v>
      </c>
      <c r="W230" s="24">
        <v>1</v>
      </c>
      <c r="X230" s="24">
        <v>0</v>
      </c>
    </row>
    <row r="231" spans="1:24" x14ac:dyDescent="0.25">
      <c r="A231" s="11">
        <f t="shared" si="23"/>
        <v>230</v>
      </c>
      <c r="B231" s="11">
        <v>201505</v>
      </c>
      <c r="C231" s="11">
        <v>1234</v>
      </c>
      <c r="D231" s="11">
        <v>1</v>
      </c>
      <c r="E231" s="16" t="s">
        <v>754</v>
      </c>
      <c r="F231" s="16" t="s">
        <v>5</v>
      </c>
      <c r="G231" s="11" t="s">
        <v>1955</v>
      </c>
      <c r="H231" s="13" t="s">
        <v>1277</v>
      </c>
      <c r="I231" s="13">
        <v>60</v>
      </c>
      <c r="J231" s="14">
        <v>42135</v>
      </c>
      <c r="K231" s="11" t="s">
        <v>927</v>
      </c>
      <c r="L231" s="11">
        <v>2</v>
      </c>
      <c r="M231" s="11" t="s">
        <v>1125</v>
      </c>
      <c r="N231" s="11" t="s">
        <v>935</v>
      </c>
      <c r="O231" s="13">
        <f t="shared" si="18"/>
        <v>2</v>
      </c>
      <c r="P231" s="13" t="str">
        <f t="shared" si="19"/>
        <v>Atenciones No Medicas</v>
      </c>
      <c r="Q231" s="13">
        <f t="shared" si="20"/>
        <v>2</v>
      </c>
      <c r="R231" s="13" t="str">
        <f t="shared" si="21"/>
        <v>Mujer</v>
      </c>
      <c r="S231" s="11">
        <f>VLOOKUP(I231,edades!$B$3:$D$17,3)</f>
        <v>14</v>
      </c>
      <c r="T231" s="11" t="str">
        <f>VLOOKUP(DataCExterna!I231,edades!$B$3:$D$17,2)</f>
        <v>de 60 a 64 años</v>
      </c>
      <c r="U231" s="11" t="s">
        <v>1125</v>
      </c>
      <c r="V231" s="26">
        <f t="shared" si="22"/>
        <v>0</v>
      </c>
      <c r="W231" s="24">
        <v>1</v>
      </c>
      <c r="X231" s="24">
        <v>0</v>
      </c>
    </row>
    <row r="232" spans="1:24" x14ac:dyDescent="0.25">
      <c r="A232" s="11">
        <f t="shared" si="23"/>
        <v>231</v>
      </c>
      <c r="B232" s="11">
        <v>201505</v>
      </c>
      <c r="C232" s="11">
        <v>1234</v>
      </c>
      <c r="D232" s="11">
        <v>1</v>
      </c>
      <c r="E232" s="16" t="s">
        <v>361</v>
      </c>
      <c r="F232" s="16" t="s">
        <v>5</v>
      </c>
      <c r="G232" s="11" t="s">
        <v>1851</v>
      </c>
      <c r="H232" s="13" t="s">
        <v>1276</v>
      </c>
      <c r="I232" s="13">
        <v>71</v>
      </c>
      <c r="J232" s="14">
        <v>42125</v>
      </c>
      <c r="K232" s="11" t="s">
        <v>924</v>
      </c>
      <c r="L232" s="11">
        <v>1</v>
      </c>
      <c r="M232" s="11" t="s">
        <v>211</v>
      </c>
      <c r="N232" s="15" t="s">
        <v>934</v>
      </c>
      <c r="O232" s="13">
        <f t="shared" si="18"/>
        <v>1</v>
      </c>
      <c r="P232" s="13" t="str">
        <f t="shared" si="19"/>
        <v>Atenciones Medicas</v>
      </c>
      <c r="Q232" s="13">
        <f t="shared" si="20"/>
        <v>1</v>
      </c>
      <c r="R232" s="13" t="str">
        <f t="shared" si="21"/>
        <v>Hombre</v>
      </c>
      <c r="S232" s="11">
        <f>VLOOKUP(I232,edades!$B$3:$D$17,3)</f>
        <v>15</v>
      </c>
      <c r="T232" s="11" t="str">
        <f>VLOOKUP(DataCExterna!I232,edades!$B$3:$D$17,2)</f>
        <v>de 65 años a más</v>
      </c>
      <c r="U232" s="11" t="s">
        <v>211</v>
      </c>
      <c r="V232" s="26">
        <f t="shared" si="22"/>
        <v>1</v>
      </c>
      <c r="W232" s="26">
        <v>1</v>
      </c>
      <c r="X232" s="26">
        <v>1</v>
      </c>
    </row>
    <row r="233" spans="1:24" x14ac:dyDescent="0.25">
      <c r="A233" s="11">
        <f t="shared" si="23"/>
        <v>232</v>
      </c>
      <c r="B233" s="11">
        <v>201505</v>
      </c>
      <c r="C233" s="11">
        <v>1234</v>
      </c>
      <c r="D233" s="11">
        <v>1</v>
      </c>
      <c r="E233" s="16" t="s">
        <v>213</v>
      </c>
      <c r="F233" s="16" t="s">
        <v>5</v>
      </c>
      <c r="G233" s="11" t="s">
        <v>1309</v>
      </c>
      <c r="H233" s="13" t="s">
        <v>1277</v>
      </c>
      <c r="I233" s="13">
        <v>49</v>
      </c>
      <c r="J233" s="14">
        <v>42125</v>
      </c>
      <c r="K233" s="11" t="s">
        <v>931</v>
      </c>
      <c r="L233" s="11">
        <v>1</v>
      </c>
      <c r="M233" s="11" t="s">
        <v>1102</v>
      </c>
      <c r="N233" s="11" t="s">
        <v>936</v>
      </c>
      <c r="O233" s="13">
        <f t="shared" si="18"/>
        <v>1</v>
      </c>
      <c r="P233" s="13" t="str">
        <f t="shared" si="19"/>
        <v>Atenciones Medicas</v>
      </c>
      <c r="Q233" s="13">
        <f t="shared" si="20"/>
        <v>2</v>
      </c>
      <c r="R233" s="13" t="str">
        <f t="shared" si="21"/>
        <v>Mujer</v>
      </c>
      <c r="S233" s="11">
        <f>VLOOKUP(I233,edades!$B$3:$D$17,3)</f>
        <v>11</v>
      </c>
      <c r="T233" s="11" t="str">
        <f>VLOOKUP(DataCExterna!I233,edades!$B$3:$D$17,2)</f>
        <v>de 45 a 49 años</v>
      </c>
      <c r="U233" s="11" t="s">
        <v>1102</v>
      </c>
      <c r="V233" s="26">
        <f t="shared" si="22"/>
        <v>0</v>
      </c>
      <c r="W233" s="24">
        <v>1</v>
      </c>
      <c r="X233" s="24">
        <v>0</v>
      </c>
    </row>
    <row r="234" spans="1:24" x14ac:dyDescent="0.25">
      <c r="A234" s="11">
        <f t="shared" si="23"/>
        <v>233</v>
      </c>
      <c r="B234" s="11">
        <v>201505</v>
      </c>
      <c r="C234" s="11">
        <v>1234</v>
      </c>
      <c r="D234" s="11">
        <v>1</v>
      </c>
      <c r="E234" s="16" t="s">
        <v>515</v>
      </c>
      <c r="F234" s="16" t="s">
        <v>5</v>
      </c>
      <c r="G234" s="11" t="s">
        <v>1325</v>
      </c>
      <c r="H234" s="13" t="s">
        <v>1277</v>
      </c>
      <c r="I234" s="13">
        <v>59</v>
      </c>
      <c r="J234" s="14">
        <v>42134</v>
      </c>
      <c r="K234" s="11" t="s">
        <v>931</v>
      </c>
      <c r="L234" s="11">
        <v>1</v>
      </c>
      <c r="M234" s="11" t="s">
        <v>1009</v>
      </c>
      <c r="N234" s="11" t="s">
        <v>936</v>
      </c>
      <c r="O234" s="13">
        <f t="shared" si="18"/>
        <v>1</v>
      </c>
      <c r="P234" s="13" t="str">
        <f t="shared" si="19"/>
        <v>Atenciones Medicas</v>
      </c>
      <c r="Q234" s="13">
        <f t="shared" si="20"/>
        <v>2</v>
      </c>
      <c r="R234" s="13" t="str">
        <f t="shared" si="21"/>
        <v>Mujer</v>
      </c>
      <c r="S234" s="11">
        <f>VLOOKUP(I234,edades!$B$3:$D$17,3)</f>
        <v>13</v>
      </c>
      <c r="T234" s="11" t="str">
        <f>VLOOKUP(DataCExterna!I234,edades!$B$3:$D$17,2)</f>
        <v>de 55 a 59 años</v>
      </c>
      <c r="U234" s="11" t="s">
        <v>1009</v>
      </c>
      <c r="V234" s="26">
        <f t="shared" si="22"/>
        <v>0</v>
      </c>
      <c r="W234" s="24">
        <v>1</v>
      </c>
      <c r="X234" s="24">
        <v>0</v>
      </c>
    </row>
    <row r="235" spans="1:24" x14ac:dyDescent="0.25">
      <c r="A235" s="11">
        <f t="shared" si="23"/>
        <v>234</v>
      </c>
      <c r="B235" s="11">
        <v>201505</v>
      </c>
      <c r="C235" s="11">
        <v>1234</v>
      </c>
      <c r="D235" s="11">
        <v>1</v>
      </c>
      <c r="E235" s="16" t="s">
        <v>517</v>
      </c>
      <c r="F235" s="16" t="s">
        <v>5</v>
      </c>
      <c r="G235" s="11" t="s">
        <v>1352</v>
      </c>
      <c r="H235" s="13" t="s">
        <v>1277</v>
      </c>
      <c r="I235" s="13">
        <v>37</v>
      </c>
      <c r="J235" s="14">
        <v>42133</v>
      </c>
      <c r="K235" s="11" t="s">
        <v>931</v>
      </c>
      <c r="L235" s="11">
        <v>1</v>
      </c>
      <c r="M235" s="11" t="s">
        <v>1015</v>
      </c>
      <c r="N235" s="11" t="s">
        <v>935</v>
      </c>
      <c r="O235" s="13">
        <f t="shared" si="18"/>
        <v>1</v>
      </c>
      <c r="P235" s="13" t="str">
        <f t="shared" si="19"/>
        <v>Atenciones Medicas</v>
      </c>
      <c r="Q235" s="13">
        <f t="shared" si="20"/>
        <v>2</v>
      </c>
      <c r="R235" s="13" t="str">
        <f t="shared" si="21"/>
        <v>Mujer</v>
      </c>
      <c r="S235" s="11">
        <f>VLOOKUP(I235,edades!$B$3:$D$17,3)</f>
        <v>9</v>
      </c>
      <c r="T235" s="11" t="str">
        <f>VLOOKUP(DataCExterna!I235,edades!$B$3:$D$17,2)</f>
        <v>de 35 a 39 años</v>
      </c>
      <c r="U235" s="11" t="s">
        <v>1015</v>
      </c>
      <c r="V235" s="26">
        <f t="shared" si="22"/>
        <v>0</v>
      </c>
      <c r="W235" s="24">
        <v>1</v>
      </c>
      <c r="X235" s="24">
        <v>0</v>
      </c>
    </row>
    <row r="236" spans="1:24" x14ac:dyDescent="0.25">
      <c r="A236" s="11">
        <f t="shared" si="23"/>
        <v>235</v>
      </c>
      <c r="B236" s="11">
        <v>201505</v>
      </c>
      <c r="C236" s="11">
        <v>1234</v>
      </c>
      <c r="D236" s="11">
        <v>1</v>
      </c>
      <c r="E236" s="16" t="s">
        <v>881</v>
      </c>
      <c r="F236" s="16" t="s">
        <v>5</v>
      </c>
      <c r="G236" s="11" t="s">
        <v>1624</v>
      </c>
      <c r="H236" s="13" t="s">
        <v>1277</v>
      </c>
      <c r="I236" s="13">
        <v>17</v>
      </c>
      <c r="J236" s="14">
        <v>42129</v>
      </c>
      <c r="K236" s="11" t="s">
        <v>923</v>
      </c>
      <c r="L236" s="11">
        <v>1</v>
      </c>
      <c r="M236" s="11" t="s">
        <v>103</v>
      </c>
      <c r="N236" s="11" t="s">
        <v>935</v>
      </c>
      <c r="O236" s="13">
        <f t="shared" si="18"/>
        <v>1</v>
      </c>
      <c r="P236" s="13" t="str">
        <f t="shared" si="19"/>
        <v>Atenciones Medicas</v>
      </c>
      <c r="Q236" s="13">
        <f t="shared" si="20"/>
        <v>2</v>
      </c>
      <c r="R236" s="13" t="str">
        <f t="shared" si="21"/>
        <v>Mujer</v>
      </c>
      <c r="S236" s="11">
        <f>VLOOKUP(I236,edades!$B$3:$D$17,3)</f>
        <v>5</v>
      </c>
      <c r="T236" s="11" t="str">
        <f>VLOOKUP(DataCExterna!I236,edades!$B$3:$D$17,2)</f>
        <v>de 15 a 19 años</v>
      </c>
      <c r="U236" s="11" t="s">
        <v>103</v>
      </c>
      <c r="V236" s="26">
        <f t="shared" si="22"/>
        <v>0</v>
      </c>
      <c r="W236" s="24">
        <v>1</v>
      </c>
      <c r="X236" s="24">
        <v>0</v>
      </c>
    </row>
    <row r="237" spans="1:24" x14ac:dyDescent="0.25">
      <c r="A237" s="11">
        <f t="shared" si="23"/>
        <v>236</v>
      </c>
      <c r="B237" s="11">
        <v>201505</v>
      </c>
      <c r="C237" s="11">
        <v>1234</v>
      </c>
      <c r="D237" s="11">
        <v>1</v>
      </c>
      <c r="E237" s="16" t="s">
        <v>323</v>
      </c>
      <c r="F237" s="16" t="s">
        <v>5</v>
      </c>
      <c r="G237" s="11" t="s">
        <v>1734</v>
      </c>
      <c r="H237" s="13" t="s">
        <v>1277</v>
      </c>
      <c r="I237" s="13">
        <v>45</v>
      </c>
      <c r="J237" s="14">
        <v>42134</v>
      </c>
      <c r="K237" s="11" t="s">
        <v>923</v>
      </c>
      <c r="L237" s="11">
        <v>1</v>
      </c>
      <c r="M237" s="11" t="s">
        <v>46</v>
      </c>
      <c r="N237" s="11" t="s">
        <v>935</v>
      </c>
      <c r="O237" s="13">
        <f t="shared" si="18"/>
        <v>1</v>
      </c>
      <c r="P237" s="13" t="str">
        <f t="shared" si="19"/>
        <v>Atenciones Medicas</v>
      </c>
      <c r="Q237" s="13">
        <f t="shared" si="20"/>
        <v>2</v>
      </c>
      <c r="R237" s="13" t="str">
        <f t="shared" si="21"/>
        <v>Mujer</v>
      </c>
      <c r="S237" s="11">
        <f>VLOOKUP(I237,edades!$B$3:$D$17,3)</f>
        <v>11</v>
      </c>
      <c r="T237" s="11" t="str">
        <f>VLOOKUP(DataCExterna!I237,edades!$B$3:$D$17,2)</f>
        <v>de 45 a 49 años</v>
      </c>
      <c r="U237" s="11" t="s">
        <v>46</v>
      </c>
      <c r="V237" s="26">
        <f t="shared" si="22"/>
        <v>0</v>
      </c>
      <c r="W237" s="24">
        <v>1</v>
      </c>
      <c r="X237" s="24">
        <v>0</v>
      </c>
    </row>
    <row r="238" spans="1:24" x14ac:dyDescent="0.25">
      <c r="A238" s="11">
        <f t="shared" si="23"/>
        <v>237</v>
      </c>
      <c r="B238" s="11">
        <v>201505</v>
      </c>
      <c r="C238" s="11">
        <v>1234</v>
      </c>
      <c r="D238" s="11">
        <v>1</v>
      </c>
      <c r="E238" s="16" t="s">
        <v>297</v>
      </c>
      <c r="F238" s="16" t="s">
        <v>5</v>
      </c>
      <c r="G238" s="11" t="s">
        <v>1744</v>
      </c>
      <c r="H238" s="13" t="s">
        <v>1277</v>
      </c>
      <c r="I238" s="13">
        <v>55</v>
      </c>
      <c r="J238" s="14">
        <v>42129</v>
      </c>
      <c r="K238" s="11" t="s">
        <v>923</v>
      </c>
      <c r="L238" s="11">
        <v>1</v>
      </c>
      <c r="M238" s="11" t="s">
        <v>7</v>
      </c>
      <c r="N238" s="11" t="s">
        <v>935</v>
      </c>
      <c r="O238" s="13">
        <f t="shared" si="18"/>
        <v>1</v>
      </c>
      <c r="P238" s="13" t="str">
        <f t="shared" si="19"/>
        <v>Atenciones Medicas</v>
      </c>
      <c r="Q238" s="13">
        <f t="shared" si="20"/>
        <v>2</v>
      </c>
      <c r="R238" s="13" t="str">
        <f t="shared" si="21"/>
        <v>Mujer</v>
      </c>
      <c r="S238" s="11">
        <f>VLOOKUP(I238,edades!$B$3:$D$17,3)</f>
        <v>13</v>
      </c>
      <c r="T238" s="11" t="str">
        <f>VLOOKUP(DataCExterna!I238,edades!$B$3:$D$17,2)</f>
        <v>de 55 a 59 años</v>
      </c>
      <c r="U238" s="11" t="s">
        <v>7</v>
      </c>
      <c r="V238" s="26">
        <f t="shared" si="22"/>
        <v>0</v>
      </c>
      <c r="W238" s="24">
        <v>1</v>
      </c>
      <c r="X238" s="24">
        <v>0</v>
      </c>
    </row>
    <row r="239" spans="1:24" x14ac:dyDescent="0.25">
      <c r="A239" s="11">
        <f t="shared" si="23"/>
        <v>238</v>
      </c>
      <c r="B239" s="11">
        <v>201505</v>
      </c>
      <c r="C239" s="11">
        <v>1234</v>
      </c>
      <c r="D239" s="11">
        <v>1</v>
      </c>
      <c r="E239" s="16" t="s">
        <v>186</v>
      </c>
      <c r="F239" s="16" t="s">
        <v>5</v>
      </c>
      <c r="G239" s="11" t="s">
        <v>1493</v>
      </c>
      <c r="H239" s="13" t="s">
        <v>1277</v>
      </c>
      <c r="I239" s="13">
        <v>83</v>
      </c>
      <c r="J239" s="14">
        <v>42135</v>
      </c>
      <c r="K239" s="11" t="s">
        <v>926</v>
      </c>
      <c r="L239" s="11">
        <v>2</v>
      </c>
      <c r="M239" s="11" t="s">
        <v>1238</v>
      </c>
      <c r="N239" s="11" t="s">
        <v>936</v>
      </c>
      <c r="O239" s="13">
        <f t="shared" si="18"/>
        <v>2</v>
      </c>
      <c r="P239" s="13" t="str">
        <f t="shared" si="19"/>
        <v>Atenciones No Medicas</v>
      </c>
      <c r="Q239" s="13">
        <f t="shared" si="20"/>
        <v>2</v>
      </c>
      <c r="R239" s="13" t="str">
        <f t="shared" si="21"/>
        <v>Mujer</v>
      </c>
      <c r="S239" s="11">
        <f>VLOOKUP(I239,edades!$B$3:$D$17,3)</f>
        <v>15</v>
      </c>
      <c r="T239" s="11" t="str">
        <f>VLOOKUP(DataCExterna!I239,edades!$B$3:$D$17,2)</f>
        <v>de 65 años a más</v>
      </c>
      <c r="U239" s="11" t="s">
        <v>1238</v>
      </c>
      <c r="V239" s="26">
        <f t="shared" si="22"/>
        <v>0</v>
      </c>
      <c r="W239" s="24">
        <v>1</v>
      </c>
      <c r="X239" s="24">
        <v>0</v>
      </c>
    </row>
    <row r="240" spans="1:24" x14ac:dyDescent="0.25">
      <c r="A240" s="11">
        <f t="shared" si="23"/>
        <v>239</v>
      </c>
      <c r="B240" s="11">
        <v>201505</v>
      </c>
      <c r="C240" s="11">
        <v>1234</v>
      </c>
      <c r="D240" s="11">
        <v>1</v>
      </c>
      <c r="E240" s="16" t="s">
        <v>348</v>
      </c>
      <c r="F240" s="16" t="s">
        <v>5</v>
      </c>
      <c r="G240" s="11" t="s">
        <v>2016</v>
      </c>
      <c r="H240" s="13" t="s">
        <v>1276</v>
      </c>
      <c r="I240" s="13">
        <v>23</v>
      </c>
      <c r="J240" s="14">
        <v>42140</v>
      </c>
      <c r="K240" s="11" t="s">
        <v>928</v>
      </c>
      <c r="L240" s="11">
        <v>2</v>
      </c>
      <c r="M240" s="11" t="s">
        <v>1271</v>
      </c>
      <c r="N240" s="11" t="s">
        <v>936</v>
      </c>
      <c r="O240" s="13">
        <f t="shared" si="18"/>
        <v>2</v>
      </c>
      <c r="P240" s="13" t="str">
        <f t="shared" si="19"/>
        <v>Atenciones No Medicas</v>
      </c>
      <c r="Q240" s="13">
        <f t="shared" si="20"/>
        <v>1</v>
      </c>
      <c r="R240" s="13" t="str">
        <f t="shared" si="21"/>
        <v>Hombre</v>
      </c>
      <c r="S240" s="11">
        <f>VLOOKUP(I240,edades!$B$3:$D$17,3)</f>
        <v>6</v>
      </c>
      <c r="T240" s="11" t="str">
        <f>VLOOKUP(DataCExterna!I240,edades!$B$3:$D$17,2)</f>
        <v>de 20 a 24 años</v>
      </c>
      <c r="U240" s="11" t="s">
        <v>1271</v>
      </c>
      <c r="V240" s="26">
        <f t="shared" si="22"/>
        <v>0</v>
      </c>
      <c r="W240" s="24">
        <v>1</v>
      </c>
      <c r="X240" s="24">
        <v>0</v>
      </c>
    </row>
    <row r="241" spans="1:24" x14ac:dyDescent="0.25">
      <c r="A241" s="11">
        <f t="shared" si="23"/>
        <v>240</v>
      </c>
      <c r="B241" s="11">
        <v>201505</v>
      </c>
      <c r="C241" s="11">
        <v>1234</v>
      </c>
      <c r="D241" s="11">
        <v>1</v>
      </c>
      <c r="E241" s="16" t="s">
        <v>803</v>
      </c>
      <c r="F241" s="16" t="s">
        <v>5</v>
      </c>
      <c r="G241" s="11" t="s">
        <v>1391</v>
      </c>
      <c r="H241" s="13" t="s">
        <v>1277</v>
      </c>
      <c r="I241" s="13">
        <v>66</v>
      </c>
      <c r="J241" s="14">
        <v>42132</v>
      </c>
      <c r="K241" s="11" t="s">
        <v>931</v>
      </c>
      <c r="L241" s="11">
        <v>1</v>
      </c>
      <c r="M241" s="11" t="s">
        <v>1234</v>
      </c>
      <c r="N241" s="11" t="s">
        <v>936</v>
      </c>
      <c r="O241" s="13">
        <f t="shared" si="18"/>
        <v>1</v>
      </c>
      <c r="P241" s="13" t="str">
        <f t="shared" si="19"/>
        <v>Atenciones Medicas</v>
      </c>
      <c r="Q241" s="13">
        <f t="shared" si="20"/>
        <v>2</v>
      </c>
      <c r="R241" s="13" t="str">
        <f t="shared" si="21"/>
        <v>Mujer</v>
      </c>
      <c r="S241" s="11">
        <f>VLOOKUP(I241,edades!$B$3:$D$17,3)</f>
        <v>15</v>
      </c>
      <c r="T241" s="11" t="str">
        <f>VLOOKUP(DataCExterna!I241,edades!$B$3:$D$17,2)</f>
        <v>de 65 años a más</v>
      </c>
      <c r="U241" s="11" t="s">
        <v>1234</v>
      </c>
      <c r="V241" s="26">
        <f t="shared" si="22"/>
        <v>0</v>
      </c>
      <c r="W241" s="24">
        <v>1</v>
      </c>
      <c r="X241" s="24">
        <v>0</v>
      </c>
    </row>
    <row r="242" spans="1:24" x14ac:dyDescent="0.25">
      <c r="A242" s="11">
        <f t="shared" si="23"/>
        <v>241</v>
      </c>
      <c r="B242" s="11">
        <v>201505</v>
      </c>
      <c r="C242" s="11">
        <v>1234</v>
      </c>
      <c r="D242" s="11">
        <v>1</v>
      </c>
      <c r="E242" s="16" t="s">
        <v>728</v>
      </c>
      <c r="F242" s="16" t="s">
        <v>5</v>
      </c>
      <c r="G242" s="11" t="s">
        <v>1500</v>
      </c>
      <c r="H242" s="13" t="s">
        <v>1277</v>
      </c>
      <c r="I242" s="13">
        <v>46</v>
      </c>
      <c r="J242" s="14">
        <v>42138</v>
      </c>
      <c r="K242" s="11" t="s">
        <v>926</v>
      </c>
      <c r="L242" s="11">
        <v>2</v>
      </c>
      <c r="M242" s="11" t="s">
        <v>1258</v>
      </c>
      <c r="N242" s="11" t="s">
        <v>935</v>
      </c>
      <c r="O242" s="13">
        <f t="shared" si="18"/>
        <v>2</v>
      </c>
      <c r="P242" s="13" t="str">
        <f t="shared" si="19"/>
        <v>Atenciones No Medicas</v>
      </c>
      <c r="Q242" s="13">
        <f t="shared" si="20"/>
        <v>2</v>
      </c>
      <c r="R242" s="13" t="str">
        <f t="shared" si="21"/>
        <v>Mujer</v>
      </c>
      <c r="S242" s="11">
        <f>VLOOKUP(I242,edades!$B$3:$D$17,3)</f>
        <v>11</v>
      </c>
      <c r="T242" s="11" t="str">
        <f>VLOOKUP(DataCExterna!I242,edades!$B$3:$D$17,2)</f>
        <v>de 45 a 49 años</v>
      </c>
      <c r="U242" s="11" t="s">
        <v>1258</v>
      </c>
      <c r="V242" s="26">
        <f t="shared" si="22"/>
        <v>0</v>
      </c>
      <c r="W242" s="24">
        <v>1</v>
      </c>
      <c r="X242" s="24">
        <v>0</v>
      </c>
    </row>
    <row r="243" spans="1:24" x14ac:dyDescent="0.25">
      <c r="A243" s="11">
        <f t="shared" si="23"/>
        <v>242</v>
      </c>
      <c r="B243" s="11">
        <v>201505</v>
      </c>
      <c r="C243" s="11">
        <v>1234</v>
      </c>
      <c r="D243" s="11">
        <v>1</v>
      </c>
      <c r="E243" s="16" t="s">
        <v>240</v>
      </c>
      <c r="F243" s="16" t="s">
        <v>5</v>
      </c>
      <c r="G243" s="11" t="s">
        <v>1292</v>
      </c>
      <c r="H243" s="13" t="s">
        <v>1277</v>
      </c>
      <c r="I243" s="13">
        <v>35</v>
      </c>
      <c r="J243" s="14">
        <v>42130</v>
      </c>
      <c r="K243" s="11" t="s">
        <v>931</v>
      </c>
      <c r="L243" s="11">
        <v>1</v>
      </c>
      <c r="M243" s="11" t="s">
        <v>999</v>
      </c>
      <c r="N243" s="15" t="s">
        <v>934</v>
      </c>
      <c r="O243" s="13">
        <f t="shared" si="18"/>
        <v>1</v>
      </c>
      <c r="P243" s="13" t="str">
        <f t="shared" si="19"/>
        <v>Atenciones Medicas</v>
      </c>
      <c r="Q243" s="13">
        <f t="shared" si="20"/>
        <v>2</v>
      </c>
      <c r="R243" s="13" t="str">
        <f t="shared" si="21"/>
        <v>Mujer</v>
      </c>
      <c r="S243" s="11">
        <f>VLOOKUP(I243,edades!$B$3:$D$17,3)</f>
        <v>9</v>
      </c>
      <c r="T243" s="11" t="str">
        <f>VLOOKUP(DataCExterna!I243,edades!$B$3:$D$17,2)</f>
        <v>de 35 a 39 años</v>
      </c>
      <c r="U243" s="11" t="s">
        <v>999</v>
      </c>
      <c r="V243" s="26">
        <f t="shared" si="22"/>
        <v>1</v>
      </c>
      <c r="W243" s="26">
        <v>1</v>
      </c>
      <c r="X243" s="26">
        <v>1</v>
      </c>
    </row>
    <row r="244" spans="1:24" x14ac:dyDescent="0.25">
      <c r="A244" s="11">
        <f t="shared" si="23"/>
        <v>243</v>
      </c>
      <c r="B244" s="11">
        <v>201505</v>
      </c>
      <c r="C244" s="11">
        <v>1234</v>
      </c>
      <c r="D244" s="11">
        <v>1</v>
      </c>
      <c r="E244" s="16" t="s">
        <v>38</v>
      </c>
      <c r="F244" s="16" t="s">
        <v>5</v>
      </c>
      <c r="G244" s="11" t="s">
        <v>1786</v>
      </c>
      <c r="H244" s="13" t="s">
        <v>1277</v>
      </c>
      <c r="I244" s="13">
        <v>59</v>
      </c>
      <c r="J244" s="14">
        <v>42125</v>
      </c>
      <c r="K244" s="11" t="s">
        <v>924</v>
      </c>
      <c r="L244" s="11">
        <v>1</v>
      </c>
      <c r="M244" s="11" t="s">
        <v>984</v>
      </c>
      <c r="N244" s="11" t="s">
        <v>936</v>
      </c>
      <c r="O244" s="13">
        <f t="shared" si="18"/>
        <v>1</v>
      </c>
      <c r="P244" s="13" t="str">
        <f t="shared" si="19"/>
        <v>Atenciones Medicas</v>
      </c>
      <c r="Q244" s="13">
        <f t="shared" si="20"/>
        <v>2</v>
      </c>
      <c r="R244" s="13" t="str">
        <f t="shared" si="21"/>
        <v>Mujer</v>
      </c>
      <c r="S244" s="11">
        <f>VLOOKUP(I244,edades!$B$3:$D$17,3)</f>
        <v>13</v>
      </c>
      <c r="T244" s="11" t="str">
        <f>VLOOKUP(DataCExterna!I244,edades!$B$3:$D$17,2)</f>
        <v>de 55 a 59 años</v>
      </c>
      <c r="U244" s="11" t="s">
        <v>984</v>
      </c>
      <c r="V244" s="26">
        <f t="shared" si="22"/>
        <v>0</v>
      </c>
      <c r="W244" s="24">
        <v>1</v>
      </c>
      <c r="X244" s="24">
        <v>0</v>
      </c>
    </row>
    <row r="245" spans="1:24" x14ac:dyDescent="0.25">
      <c r="A245" s="11">
        <f t="shared" si="23"/>
        <v>244</v>
      </c>
      <c r="B245" s="11">
        <v>201505</v>
      </c>
      <c r="C245" s="11">
        <v>1234</v>
      </c>
      <c r="D245" s="11">
        <v>1</v>
      </c>
      <c r="E245" s="16" t="s">
        <v>673</v>
      </c>
      <c r="F245" s="16" t="s">
        <v>5</v>
      </c>
      <c r="G245" s="11" t="s">
        <v>1666</v>
      </c>
      <c r="H245" s="13" t="s">
        <v>1277</v>
      </c>
      <c r="I245" s="13">
        <v>31</v>
      </c>
      <c r="J245" s="14">
        <v>42125</v>
      </c>
      <c r="K245" s="11" t="s">
        <v>923</v>
      </c>
      <c r="L245" s="11">
        <v>1</v>
      </c>
      <c r="M245" s="11" t="s">
        <v>955</v>
      </c>
      <c r="N245" s="15" t="s">
        <v>934</v>
      </c>
      <c r="O245" s="13">
        <f t="shared" si="18"/>
        <v>1</v>
      </c>
      <c r="P245" s="13" t="str">
        <f t="shared" si="19"/>
        <v>Atenciones Medicas</v>
      </c>
      <c r="Q245" s="13">
        <f t="shared" si="20"/>
        <v>2</v>
      </c>
      <c r="R245" s="13" t="str">
        <f t="shared" si="21"/>
        <v>Mujer</v>
      </c>
      <c r="S245" s="11">
        <f>VLOOKUP(I245,edades!$B$3:$D$17,3)</f>
        <v>9</v>
      </c>
      <c r="T245" s="11" t="str">
        <f>VLOOKUP(DataCExterna!I245,edades!$B$3:$D$17,2)</f>
        <v>de 35 a 39 años</v>
      </c>
      <c r="U245" s="11" t="s">
        <v>955</v>
      </c>
      <c r="V245" s="26">
        <f t="shared" si="22"/>
        <v>1</v>
      </c>
      <c r="W245" s="26">
        <v>1</v>
      </c>
      <c r="X245" s="26">
        <v>1</v>
      </c>
    </row>
    <row r="246" spans="1:24" x14ac:dyDescent="0.25">
      <c r="A246" s="11">
        <f t="shared" si="23"/>
        <v>245</v>
      </c>
      <c r="B246" s="11">
        <v>201505</v>
      </c>
      <c r="C246" s="11">
        <v>1234</v>
      </c>
      <c r="D246" s="11">
        <v>1</v>
      </c>
      <c r="E246" s="16" t="s">
        <v>824</v>
      </c>
      <c r="F246" s="16" t="s">
        <v>5</v>
      </c>
      <c r="G246" s="11" t="s">
        <v>1475</v>
      </c>
      <c r="H246" s="13" t="s">
        <v>1277</v>
      </c>
      <c r="I246" s="13">
        <v>80</v>
      </c>
      <c r="J246" s="14">
        <v>42129</v>
      </c>
      <c r="K246" s="11" t="s">
        <v>925</v>
      </c>
      <c r="L246" s="11">
        <v>1</v>
      </c>
      <c r="M246" s="11" t="s">
        <v>1178</v>
      </c>
      <c r="N246" s="15" t="s">
        <v>934</v>
      </c>
      <c r="O246" s="13">
        <f t="shared" si="18"/>
        <v>1</v>
      </c>
      <c r="P246" s="13" t="str">
        <f t="shared" si="19"/>
        <v>Atenciones Medicas</v>
      </c>
      <c r="Q246" s="13">
        <f t="shared" si="20"/>
        <v>2</v>
      </c>
      <c r="R246" s="13" t="str">
        <f t="shared" si="21"/>
        <v>Mujer</v>
      </c>
      <c r="S246" s="11">
        <f>VLOOKUP(I246,edades!$B$3:$D$17,3)</f>
        <v>15</v>
      </c>
      <c r="T246" s="11" t="str">
        <f>VLOOKUP(DataCExterna!I246,edades!$B$3:$D$17,2)</f>
        <v>de 65 años a más</v>
      </c>
      <c r="U246" s="11" t="s">
        <v>1178</v>
      </c>
      <c r="V246" s="26">
        <f t="shared" si="22"/>
        <v>1</v>
      </c>
      <c r="W246" s="26">
        <v>1</v>
      </c>
      <c r="X246" s="26">
        <v>1</v>
      </c>
    </row>
    <row r="247" spans="1:24" x14ac:dyDescent="0.25">
      <c r="A247" s="11">
        <f t="shared" si="23"/>
        <v>246</v>
      </c>
      <c r="B247" s="11">
        <v>201505</v>
      </c>
      <c r="C247" s="11">
        <v>1234</v>
      </c>
      <c r="D247" s="11">
        <v>1</v>
      </c>
      <c r="E247" s="16" t="s">
        <v>712</v>
      </c>
      <c r="F247" s="16" t="s">
        <v>5</v>
      </c>
      <c r="G247" s="11" t="s">
        <v>1582</v>
      </c>
      <c r="H247" s="13" t="s">
        <v>1277</v>
      </c>
      <c r="I247" s="13">
        <v>55</v>
      </c>
      <c r="J247" s="14">
        <v>42134</v>
      </c>
      <c r="K247" s="11" t="s">
        <v>923</v>
      </c>
      <c r="L247" s="11">
        <v>1</v>
      </c>
      <c r="M247" s="11" t="s">
        <v>1027</v>
      </c>
      <c r="N247" s="11" t="s">
        <v>936</v>
      </c>
      <c r="O247" s="13">
        <f t="shared" si="18"/>
        <v>1</v>
      </c>
      <c r="P247" s="13" t="str">
        <f t="shared" si="19"/>
        <v>Atenciones Medicas</v>
      </c>
      <c r="Q247" s="13">
        <f t="shared" si="20"/>
        <v>2</v>
      </c>
      <c r="R247" s="13" t="str">
        <f t="shared" si="21"/>
        <v>Mujer</v>
      </c>
      <c r="S247" s="11">
        <f>VLOOKUP(I247,edades!$B$3:$D$17,3)</f>
        <v>13</v>
      </c>
      <c r="T247" s="11" t="str">
        <f>VLOOKUP(DataCExterna!I247,edades!$B$3:$D$17,2)</f>
        <v>de 55 a 59 años</v>
      </c>
      <c r="U247" s="11" t="s">
        <v>1027</v>
      </c>
      <c r="V247" s="26">
        <f t="shared" si="22"/>
        <v>0</v>
      </c>
      <c r="W247" s="24">
        <v>1</v>
      </c>
      <c r="X247" s="24">
        <v>0</v>
      </c>
    </row>
    <row r="248" spans="1:24" x14ac:dyDescent="0.25">
      <c r="A248" s="11">
        <f t="shared" si="23"/>
        <v>247</v>
      </c>
      <c r="B248" s="11">
        <v>201505</v>
      </c>
      <c r="C248" s="11">
        <v>1234</v>
      </c>
      <c r="D248" s="11">
        <v>1</v>
      </c>
      <c r="E248" s="16" t="s">
        <v>589</v>
      </c>
      <c r="F248" s="16" t="s">
        <v>5</v>
      </c>
      <c r="G248" s="11" t="s">
        <v>1621</v>
      </c>
      <c r="H248" s="13" t="s">
        <v>1277</v>
      </c>
      <c r="I248" s="13">
        <v>23</v>
      </c>
      <c r="J248" s="14">
        <v>42134</v>
      </c>
      <c r="K248" s="11" t="s">
        <v>923</v>
      </c>
      <c r="L248" s="11">
        <v>1</v>
      </c>
      <c r="M248" s="11" t="s">
        <v>939</v>
      </c>
      <c r="N248" s="15" t="s">
        <v>934</v>
      </c>
      <c r="O248" s="13">
        <f t="shared" si="18"/>
        <v>1</v>
      </c>
      <c r="P248" s="13" t="str">
        <f t="shared" si="19"/>
        <v>Atenciones Medicas</v>
      </c>
      <c r="Q248" s="13">
        <f t="shared" si="20"/>
        <v>2</v>
      </c>
      <c r="R248" s="13" t="str">
        <f t="shared" si="21"/>
        <v>Mujer</v>
      </c>
      <c r="S248" s="11">
        <f>VLOOKUP(I248,edades!$B$3:$D$17,3)</f>
        <v>6</v>
      </c>
      <c r="T248" s="11" t="str">
        <f>VLOOKUP(DataCExterna!I248,edades!$B$3:$D$17,2)</f>
        <v>de 20 a 24 años</v>
      </c>
      <c r="U248" s="11" t="s">
        <v>939</v>
      </c>
      <c r="V248" s="26">
        <f t="shared" si="22"/>
        <v>1</v>
      </c>
      <c r="W248" s="26">
        <v>1</v>
      </c>
      <c r="X248" s="26">
        <v>1</v>
      </c>
    </row>
    <row r="249" spans="1:24" x14ac:dyDescent="0.25">
      <c r="A249" s="11">
        <f t="shared" si="23"/>
        <v>248</v>
      </c>
      <c r="B249" s="11">
        <v>201505</v>
      </c>
      <c r="C249" s="11">
        <v>1234</v>
      </c>
      <c r="D249" s="11">
        <v>1</v>
      </c>
      <c r="E249" s="16" t="s">
        <v>39</v>
      </c>
      <c r="F249" s="16" t="s">
        <v>5</v>
      </c>
      <c r="G249" s="11" t="s">
        <v>1697</v>
      </c>
      <c r="H249" s="13" t="s">
        <v>1276</v>
      </c>
      <c r="I249" s="13">
        <v>43</v>
      </c>
      <c r="J249" s="14">
        <v>42132</v>
      </c>
      <c r="K249" s="11" t="s">
        <v>923</v>
      </c>
      <c r="L249" s="11">
        <v>1</v>
      </c>
      <c r="M249" s="11" t="s">
        <v>123</v>
      </c>
      <c r="N249" s="11" t="s">
        <v>935</v>
      </c>
      <c r="O249" s="13">
        <f t="shared" si="18"/>
        <v>1</v>
      </c>
      <c r="P249" s="13" t="str">
        <f t="shared" si="19"/>
        <v>Atenciones Medicas</v>
      </c>
      <c r="Q249" s="13">
        <f t="shared" si="20"/>
        <v>1</v>
      </c>
      <c r="R249" s="13" t="str">
        <f t="shared" si="21"/>
        <v>Hombre</v>
      </c>
      <c r="S249" s="11">
        <f>VLOOKUP(I249,edades!$B$3:$D$17,3)</f>
        <v>10</v>
      </c>
      <c r="T249" s="11" t="str">
        <f>VLOOKUP(DataCExterna!I249,edades!$B$3:$D$17,2)</f>
        <v>de 40 a 44 años</v>
      </c>
      <c r="U249" s="11" t="s">
        <v>123</v>
      </c>
      <c r="V249" s="26">
        <f t="shared" si="22"/>
        <v>0</v>
      </c>
      <c r="W249" s="24">
        <v>1</v>
      </c>
      <c r="X249" s="24">
        <v>0</v>
      </c>
    </row>
    <row r="250" spans="1:24" x14ac:dyDescent="0.25">
      <c r="A250" s="11">
        <f t="shared" si="23"/>
        <v>249</v>
      </c>
      <c r="B250" s="11">
        <v>201505</v>
      </c>
      <c r="C250" s="11">
        <v>1234</v>
      </c>
      <c r="D250" s="11">
        <v>1</v>
      </c>
      <c r="E250" s="16" t="s">
        <v>291</v>
      </c>
      <c r="F250" s="16" t="s">
        <v>5</v>
      </c>
      <c r="G250" s="11" t="s">
        <v>1502</v>
      </c>
      <c r="H250" s="13" t="s">
        <v>1277</v>
      </c>
      <c r="I250" s="13">
        <v>62</v>
      </c>
      <c r="J250" s="14">
        <v>42135</v>
      </c>
      <c r="K250" s="11" t="s">
        <v>926</v>
      </c>
      <c r="L250" s="11">
        <v>2</v>
      </c>
      <c r="M250" s="11" t="s">
        <v>1241</v>
      </c>
      <c r="N250" s="11" t="s">
        <v>936</v>
      </c>
      <c r="O250" s="13">
        <f t="shared" si="18"/>
        <v>2</v>
      </c>
      <c r="P250" s="13" t="str">
        <f t="shared" si="19"/>
        <v>Atenciones No Medicas</v>
      </c>
      <c r="Q250" s="13">
        <f t="shared" si="20"/>
        <v>2</v>
      </c>
      <c r="R250" s="13" t="str">
        <f t="shared" si="21"/>
        <v>Mujer</v>
      </c>
      <c r="S250" s="11">
        <f>VLOOKUP(I250,edades!$B$3:$D$17,3)</f>
        <v>14</v>
      </c>
      <c r="T250" s="11" t="str">
        <f>VLOOKUP(DataCExterna!I250,edades!$B$3:$D$17,2)</f>
        <v>de 60 a 64 años</v>
      </c>
      <c r="U250" s="11" t="s">
        <v>1241</v>
      </c>
      <c r="V250" s="26">
        <f t="shared" si="22"/>
        <v>0</v>
      </c>
      <c r="W250" s="24">
        <v>1</v>
      </c>
      <c r="X250" s="24">
        <v>0</v>
      </c>
    </row>
    <row r="251" spans="1:24" x14ac:dyDescent="0.25">
      <c r="A251" s="11">
        <f t="shared" si="23"/>
        <v>250</v>
      </c>
      <c r="B251" s="11">
        <v>201505</v>
      </c>
      <c r="C251" s="11">
        <v>1234</v>
      </c>
      <c r="D251" s="11">
        <v>1</v>
      </c>
      <c r="E251" s="16" t="s">
        <v>828</v>
      </c>
      <c r="F251" s="16" t="s">
        <v>5</v>
      </c>
      <c r="G251" s="11" t="s">
        <v>1525</v>
      </c>
      <c r="H251" s="13" t="s">
        <v>1277</v>
      </c>
      <c r="I251" s="13">
        <v>56</v>
      </c>
      <c r="J251" s="14">
        <v>42129</v>
      </c>
      <c r="K251" s="11" t="s">
        <v>926</v>
      </c>
      <c r="L251" s="11">
        <v>2</v>
      </c>
      <c r="M251" s="11" t="s">
        <v>337</v>
      </c>
      <c r="N251" s="11" t="s">
        <v>936</v>
      </c>
      <c r="O251" s="13">
        <f t="shared" si="18"/>
        <v>2</v>
      </c>
      <c r="P251" s="13" t="str">
        <f t="shared" si="19"/>
        <v>Atenciones No Medicas</v>
      </c>
      <c r="Q251" s="13">
        <f t="shared" si="20"/>
        <v>2</v>
      </c>
      <c r="R251" s="13" t="str">
        <f t="shared" si="21"/>
        <v>Mujer</v>
      </c>
      <c r="S251" s="11">
        <f>VLOOKUP(I251,edades!$B$3:$D$17,3)</f>
        <v>13</v>
      </c>
      <c r="T251" s="11" t="str">
        <f>VLOOKUP(DataCExterna!I251,edades!$B$3:$D$17,2)</f>
        <v>de 55 a 59 años</v>
      </c>
      <c r="U251" s="11" t="s">
        <v>337</v>
      </c>
      <c r="V251" s="26">
        <f t="shared" si="22"/>
        <v>0</v>
      </c>
      <c r="W251" s="24">
        <v>1</v>
      </c>
      <c r="X251" s="24">
        <v>0</v>
      </c>
    </row>
    <row r="252" spans="1:24" x14ac:dyDescent="0.25">
      <c r="A252" s="11">
        <f t="shared" si="23"/>
        <v>251</v>
      </c>
      <c r="B252" s="11">
        <v>201505</v>
      </c>
      <c r="C252" s="11">
        <v>1234</v>
      </c>
      <c r="D252" s="11">
        <v>1</v>
      </c>
      <c r="E252" s="16" t="s">
        <v>366</v>
      </c>
      <c r="F252" s="16" t="s">
        <v>5</v>
      </c>
      <c r="G252" s="11" t="s">
        <v>1789</v>
      </c>
      <c r="H252" s="13" t="s">
        <v>1277</v>
      </c>
      <c r="I252" s="13">
        <v>56</v>
      </c>
      <c r="J252" s="14">
        <v>42129</v>
      </c>
      <c r="K252" s="11" t="s">
        <v>924</v>
      </c>
      <c r="L252" s="11">
        <v>1</v>
      </c>
      <c r="M252" s="11" t="s">
        <v>33</v>
      </c>
      <c r="N252" s="11" t="s">
        <v>935</v>
      </c>
      <c r="O252" s="13">
        <f t="shared" si="18"/>
        <v>1</v>
      </c>
      <c r="P252" s="13" t="str">
        <f t="shared" si="19"/>
        <v>Atenciones Medicas</v>
      </c>
      <c r="Q252" s="13">
        <f t="shared" si="20"/>
        <v>2</v>
      </c>
      <c r="R252" s="13" t="str">
        <f t="shared" si="21"/>
        <v>Mujer</v>
      </c>
      <c r="S252" s="11">
        <f>VLOOKUP(I252,edades!$B$3:$D$17,3)</f>
        <v>13</v>
      </c>
      <c r="T252" s="11" t="str">
        <f>VLOOKUP(DataCExterna!I252,edades!$B$3:$D$17,2)</f>
        <v>de 55 a 59 años</v>
      </c>
      <c r="U252" s="11" t="s">
        <v>33</v>
      </c>
      <c r="V252" s="26">
        <f t="shared" si="22"/>
        <v>0</v>
      </c>
      <c r="W252" s="24">
        <v>1</v>
      </c>
      <c r="X252" s="24">
        <v>0</v>
      </c>
    </row>
    <row r="253" spans="1:24" x14ac:dyDescent="0.25">
      <c r="A253" s="11">
        <f t="shared" si="23"/>
        <v>252</v>
      </c>
      <c r="B253" s="11">
        <v>201505</v>
      </c>
      <c r="C253" s="11">
        <v>1234</v>
      </c>
      <c r="D253" s="11">
        <v>1</v>
      </c>
      <c r="E253" s="16" t="s">
        <v>395</v>
      </c>
      <c r="F253" s="16" t="s">
        <v>5</v>
      </c>
      <c r="G253" s="11" t="s">
        <v>1682</v>
      </c>
      <c r="H253" s="13" t="s">
        <v>1277</v>
      </c>
      <c r="I253" s="13">
        <v>48</v>
      </c>
      <c r="J253" s="14">
        <v>42134</v>
      </c>
      <c r="K253" s="11" t="s">
        <v>923</v>
      </c>
      <c r="L253" s="11">
        <v>1</v>
      </c>
      <c r="M253" s="11" t="s">
        <v>1025</v>
      </c>
      <c r="N253" s="15" t="s">
        <v>934</v>
      </c>
      <c r="O253" s="13">
        <f t="shared" si="18"/>
        <v>1</v>
      </c>
      <c r="P253" s="13" t="str">
        <f t="shared" si="19"/>
        <v>Atenciones Medicas</v>
      </c>
      <c r="Q253" s="13">
        <f t="shared" si="20"/>
        <v>2</v>
      </c>
      <c r="R253" s="13" t="str">
        <f t="shared" si="21"/>
        <v>Mujer</v>
      </c>
      <c r="S253" s="11">
        <f>VLOOKUP(I253,edades!$B$3:$D$17,3)</f>
        <v>11</v>
      </c>
      <c r="T253" s="11" t="str">
        <f>VLOOKUP(DataCExterna!I253,edades!$B$3:$D$17,2)</f>
        <v>de 45 a 49 años</v>
      </c>
      <c r="U253" s="11" t="s">
        <v>1025</v>
      </c>
      <c r="V253" s="26">
        <f t="shared" si="22"/>
        <v>1</v>
      </c>
      <c r="W253" s="26">
        <v>1</v>
      </c>
      <c r="X253" s="26">
        <v>1</v>
      </c>
    </row>
    <row r="254" spans="1:24" x14ac:dyDescent="0.25">
      <c r="A254" s="11">
        <f t="shared" si="23"/>
        <v>253</v>
      </c>
      <c r="B254" s="11">
        <v>201505</v>
      </c>
      <c r="C254" s="11">
        <v>1234</v>
      </c>
      <c r="D254" s="11">
        <v>1</v>
      </c>
      <c r="E254" s="16" t="s">
        <v>77</v>
      </c>
      <c r="F254" s="16" t="s">
        <v>5</v>
      </c>
      <c r="G254" s="11" t="s">
        <v>1629</v>
      </c>
      <c r="H254" s="13" t="s">
        <v>1276</v>
      </c>
      <c r="I254" s="13">
        <v>8</v>
      </c>
      <c r="J254" s="14">
        <v>42125</v>
      </c>
      <c r="K254" s="11" t="s">
        <v>923</v>
      </c>
      <c r="L254" s="11">
        <v>1</v>
      </c>
      <c r="M254" s="11" t="s">
        <v>948</v>
      </c>
      <c r="N254" s="11" t="s">
        <v>935</v>
      </c>
      <c r="O254" s="13">
        <f t="shared" si="18"/>
        <v>1</v>
      </c>
      <c r="P254" s="13" t="str">
        <f t="shared" si="19"/>
        <v>Atenciones Medicas</v>
      </c>
      <c r="Q254" s="13">
        <f t="shared" si="20"/>
        <v>1</v>
      </c>
      <c r="R254" s="13" t="str">
        <f t="shared" si="21"/>
        <v>Hombre</v>
      </c>
      <c r="S254" s="11">
        <f>VLOOKUP(I254,edades!$B$3:$D$17,3)</f>
        <v>3</v>
      </c>
      <c r="T254" s="11" t="str">
        <f>VLOOKUP(DataCExterna!I254,edades!$B$3:$D$17,2)</f>
        <v>de 5 a 9 años</v>
      </c>
      <c r="U254" s="11" t="s">
        <v>948</v>
      </c>
      <c r="V254" s="26">
        <f t="shared" si="22"/>
        <v>0</v>
      </c>
      <c r="W254" s="24">
        <v>1</v>
      </c>
      <c r="X254" s="24">
        <v>0</v>
      </c>
    </row>
    <row r="255" spans="1:24" x14ac:dyDescent="0.25">
      <c r="A255" s="11">
        <f t="shared" si="23"/>
        <v>254</v>
      </c>
      <c r="B255" s="11">
        <v>201505</v>
      </c>
      <c r="C255" s="11">
        <v>1234</v>
      </c>
      <c r="D255" s="11">
        <v>1</v>
      </c>
      <c r="E255" s="16" t="s">
        <v>256</v>
      </c>
      <c r="F255" s="16" t="s">
        <v>5</v>
      </c>
      <c r="G255" s="11" t="s">
        <v>1398</v>
      </c>
      <c r="H255" s="13" t="s">
        <v>1277</v>
      </c>
      <c r="I255" s="13">
        <v>14</v>
      </c>
      <c r="J255" s="14">
        <v>42129</v>
      </c>
      <c r="K255" s="11" t="s">
        <v>925</v>
      </c>
      <c r="L255" s="11">
        <v>1</v>
      </c>
      <c r="M255" s="11" t="s">
        <v>1181</v>
      </c>
      <c r="N255" s="11" t="s">
        <v>935</v>
      </c>
      <c r="O255" s="13">
        <f t="shared" si="18"/>
        <v>1</v>
      </c>
      <c r="P255" s="13" t="str">
        <f t="shared" si="19"/>
        <v>Atenciones Medicas</v>
      </c>
      <c r="Q255" s="13">
        <f t="shared" si="20"/>
        <v>2</v>
      </c>
      <c r="R255" s="13" t="str">
        <f t="shared" si="21"/>
        <v>Mujer</v>
      </c>
      <c r="S255" s="11">
        <f>VLOOKUP(I255,edades!$B$3:$D$17,3)</f>
        <v>4</v>
      </c>
      <c r="T255" s="11" t="str">
        <f>VLOOKUP(DataCExterna!I255,edades!$B$3:$D$17,2)</f>
        <v>de 10 a 14 años</v>
      </c>
      <c r="U255" s="11" t="s">
        <v>1181</v>
      </c>
      <c r="V255" s="26">
        <f t="shared" si="22"/>
        <v>0</v>
      </c>
      <c r="W255" s="24">
        <v>1</v>
      </c>
      <c r="X255" s="24">
        <v>0</v>
      </c>
    </row>
    <row r="256" spans="1:24" x14ac:dyDescent="0.25">
      <c r="A256" s="11">
        <f t="shared" si="23"/>
        <v>255</v>
      </c>
      <c r="B256" s="11">
        <v>201505</v>
      </c>
      <c r="C256" s="11">
        <v>1234</v>
      </c>
      <c r="D256" s="11">
        <v>1</v>
      </c>
      <c r="E256" s="16" t="s">
        <v>888</v>
      </c>
      <c r="F256" s="16" t="s">
        <v>5</v>
      </c>
      <c r="G256" s="11" t="s">
        <v>1909</v>
      </c>
      <c r="H256" s="13" t="s">
        <v>1276</v>
      </c>
      <c r="I256" s="13">
        <v>41</v>
      </c>
      <c r="J256" s="14">
        <v>42135</v>
      </c>
      <c r="K256" s="11" t="s">
        <v>927</v>
      </c>
      <c r="L256" s="11">
        <v>2</v>
      </c>
      <c r="M256" s="11" t="s">
        <v>1134</v>
      </c>
      <c r="N256" s="11" t="s">
        <v>936</v>
      </c>
      <c r="O256" s="13">
        <f t="shared" si="18"/>
        <v>2</v>
      </c>
      <c r="P256" s="13" t="str">
        <f t="shared" si="19"/>
        <v>Atenciones No Medicas</v>
      </c>
      <c r="Q256" s="13">
        <f t="shared" si="20"/>
        <v>1</v>
      </c>
      <c r="R256" s="13" t="str">
        <f t="shared" si="21"/>
        <v>Hombre</v>
      </c>
      <c r="S256" s="11">
        <f>VLOOKUP(I256,edades!$B$3:$D$17,3)</f>
        <v>10</v>
      </c>
      <c r="T256" s="11" t="str">
        <f>VLOOKUP(DataCExterna!I256,edades!$B$3:$D$17,2)</f>
        <v>de 40 a 44 años</v>
      </c>
      <c r="U256" s="11" t="s">
        <v>1134</v>
      </c>
      <c r="V256" s="26">
        <f t="shared" si="22"/>
        <v>0</v>
      </c>
      <c r="W256" s="24">
        <v>1</v>
      </c>
      <c r="X256" s="24">
        <v>0</v>
      </c>
    </row>
    <row r="257" spans="1:24" x14ac:dyDescent="0.25">
      <c r="A257" s="11">
        <f t="shared" si="23"/>
        <v>256</v>
      </c>
      <c r="B257" s="11">
        <v>201505</v>
      </c>
      <c r="C257" s="11">
        <v>1234</v>
      </c>
      <c r="D257" s="11">
        <v>1</v>
      </c>
      <c r="E257" s="16" t="s">
        <v>201</v>
      </c>
      <c r="F257" s="16" t="s">
        <v>5</v>
      </c>
      <c r="G257" s="11" t="s">
        <v>1888</v>
      </c>
      <c r="H257" s="13" t="s">
        <v>1277</v>
      </c>
      <c r="I257" s="13">
        <v>40</v>
      </c>
      <c r="J257" s="14">
        <v>42137</v>
      </c>
      <c r="K257" s="11" t="s">
        <v>927</v>
      </c>
      <c r="L257" s="11">
        <v>2</v>
      </c>
      <c r="M257" s="11" t="s">
        <v>1163</v>
      </c>
      <c r="N257" s="11" t="s">
        <v>935</v>
      </c>
      <c r="O257" s="13">
        <f t="shared" si="18"/>
        <v>2</v>
      </c>
      <c r="P257" s="13" t="str">
        <f t="shared" si="19"/>
        <v>Atenciones No Medicas</v>
      </c>
      <c r="Q257" s="13">
        <f t="shared" si="20"/>
        <v>2</v>
      </c>
      <c r="R257" s="13" t="str">
        <f t="shared" si="21"/>
        <v>Mujer</v>
      </c>
      <c r="S257" s="11">
        <f>VLOOKUP(I257,edades!$B$3:$D$17,3)</f>
        <v>10</v>
      </c>
      <c r="T257" s="11" t="str">
        <f>VLOOKUP(DataCExterna!I257,edades!$B$3:$D$17,2)</f>
        <v>de 40 a 44 años</v>
      </c>
      <c r="U257" s="11" t="s">
        <v>1163</v>
      </c>
      <c r="V257" s="26">
        <f t="shared" si="22"/>
        <v>0</v>
      </c>
      <c r="W257" s="24">
        <v>1</v>
      </c>
      <c r="X257" s="24">
        <v>0</v>
      </c>
    </row>
    <row r="258" spans="1:24" x14ac:dyDescent="0.25">
      <c r="A258" s="11">
        <f t="shared" si="23"/>
        <v>257</v>
      </c>
      <c r="B258" s="11">
        <v>201505</v>
      </c>
      <c r="C258" s="11">
        <v>1234</v>
      </c>
      <c r="D258" s="11">
        <v>1</v>
      </c>
      <c r="E258" s="16" t="s">
        <v>293</v>
      </c>
      <c r="F258" s="16" t="s">
        <v>5</v>
      </c>
      <c r="G258" s="11" t="s">
        <v>1547</v>
      </c>
      <c r="H258" s="13" t="s">
        <v>1276</v>
      </c>
      <c r="I258" s="13">
        <v>22</v>
      </c>
      <c r="J258" s="14">
        <v>42125</v>
      </c>
      <c r="K258" s="11" t="s">
        <v>923</v>
      </c>
      <c r="L258" s="11">
        <v>1</v>
      </c>
      <c r="M258" s="11" t="s">
        <v>243</v>
      </c>
      <c r="N258" s="11" t="s">
        <v>936</v>
      </c>
      <c r="O258" s="13">
        <f t="shared" si="18"/>
        <v>1</v>
      </c>
      <c r="P258" s="13" t="str">
        <f t="shared" si="19"/>
        <v>Atenciones Medicas</v>
      </c>
      <c r="Q258" s="13">
        <f t="shared" si="20"/>
        <v>1</v>
      </c>
      <c r="R258" s="13" t="str">
        <f t="shared" si="21"/>
        <v>Hombre</v>
      </c>
      <c r="S258" s="11">
        <f>VLOOKUP(I258,edades!$B$3:$D$17,3)</f>
        <v>6</v>
      </c>
      <c r="T258" s="11" t="str">
        <f>VLOOKUP(DataCExterna!I258,edades!$B$3:$D$17,2)</f>
        <v>de 20 a 24 años</v>
      </c>
      <c r="U258" s="11" t="s">
        <v>243</v>
      </c>
      <c r="V258" s="26">
        <f t="shared" si="22"/>
        <v>0</v>
      </c>
      <c r="W258" s="24">
        <v>1</v>
      </c>
      <c r="X258" s="24">
        <v>0</v>
      </c>
    </row>
    <row r="259" spans="1:24" x14ac:dyDescent="0.25">
      <c r="A259" s="11">
        <f t="shared" si="23"/>
        <v>258</v>
      </c>
      <c r="B259" s="11">
        <v>201505</v>
      </c>
      <c r="C259" s="11">
        <v>1234</v>
      </c>
      <c r="D259" s="11">
        <v>1</v>
      </c>
      <c r="E259" s="16" t="s">
        <v>641</v>
      </c>
      <c r="F259" s="16" t="s">
        <v>5</v>
      </c>
      <c r="G259" s="11" t="s">
        <v>1813</v>
      </c>
      <c r="H259" s="13" t="s">
        <v>1277</v>
      </c>
      <c r="I259" s="13">
        <v>61</v>
      </c>
      <c r="J259" s="14">
        <v>42129</v>
      </c>
      <c r="K259" s="11" t="s">
        <v>924</v>
      </c>
      <c r="L259" s="11">
        <v>1</v>
      </c>
      <c r="M259" s="11" t="s">
        <v>21</v>
      </c>
      <c r="N259" s="11" t="s">
        <v>936</v>
      </c>
      <c r="O259" s="13">
        <f t="shared" ref="O259:O322" si="24">+L259</f>
        <v>1</v>
      </c>
      <c r="P259" s="13" t="str">
        <f t="shared" ref="P259:P322" si="25">IF(O259=1,"Atenciones Medicas","Atenciones No Medicas")</f>
        <v>Atenciones Medicas</v>
      </c>
      <c r="Q259" s="13">
        <f t="shared" ref="Q259:Q322" si="26">IF(H259="Hombre",1,2)</f>
        <v>2</v>
      </c>
      <c r="R259" s="13" t="str">
        <f t="shared" ref="R259:R322" si="27">IF(Q259=1,"Hombre","Mujer")</f>
        <v>Mujer</v>
      </c>
      <c r="S259" s="11">
        <f>VLOOKUP(I259,edades!$B$3:$D$17,3)</f>
        <v>14</v>
      </c>
      <c r="T259" s="11" t="str">
        <f>VLOOKUP(DataCExterna!I259,edades!$B$3:$D$17,2)</f>
        <v>de 60 a 64 años</v>
      </c>
      <c r="U259" s="11" t="s">
        <v>21</v>
      </c>
      <c r="V259" s="26">
        <f t="shared" ref="V259:V322" si="28">IF(N259="Definitivo",1,0)</f>
        <v>0</v>
      </c>
      <c r="W259" s="24">
        <v>1</v>
      </c>
      <c r="X259" s="24">
        <v>0</v>
      </c>
    </row>
    <row r="260" spans="1:24" x14ac:dyDescent="0.25">
      <c r="A260" s="11">
        <f t="shared" ref="A260:A323" si="29">+A259+1</f>
        <v>259</v>
      </c>
      <c r="B260" s="11">
        <v>201505</v>
      </c>
      <c r="C260" s="11">
        <v>1234</v>
      </c>
      <c r="D260" s="11">
        <v>1</v>
      </c>
      <c r="E260" s="16" t="s">
        <v>61</v>
      </c>
      <c r="F260" s="16" t="s">
        <v>5</v>
      </c>
      <c r="G260" s="11" t="s">
        <v>1767</v>
      </c>
      <c r="H260" s="13" t="s">
        <v>1277</v>
      </c>
      <c r="I260" s="13">
        <v>47</v>
      </c>
      <c r="J260" s="14">
        <v>42129</v>
      </c>
      <c r="K260" s="11" t="s">
        <v>924</v>
      </c>
      <c r="L260" s="11">
        <v>1</v>
      </c>
      <c r="M260" s="11" t="s">
        <v>22</v>
      </c>
      <c r="N260" s="11" t="s">
        <v>935</v>
      </c>
      <c r="O260" s="13">
        <f t="shared" si="24"/>
        <v>1</v>
      </c>
      <c r="P260" s="13" t="str">
        <f t="shared" si="25"/>
        <v>Atenciones Medicas</v>
      </c>
      <c r="Q260" s="13">
        <f t="shared" si="26"/>
        <v>2</v>
      </c>
      <c r="R260" s="13" t="str">
        <f t="shared" si="27"/>
        <v>Mujer</v>
      </c>
      <c r="S260" s="11">
        <f>VLOOKUP(I260,edades!$B$3:$D$17,3)</f>
        <v>11</v>
      </c>
      <c r="T260" s="11" t="str">
        <f>VLOOKUP(DataCExterna!I260,edades!$B$3:$D$17,2)</f>
        <v>de 45 a 49 años</v>
      </c>
      <c r="U260" s="11" t="s">
        <v>22</v>
      </c>
      <c r="V260" s="26">
        <f t="shared" si="28"/>
        <v>0</v>
      </c>
      <c r="W260" s="24">
        <v>1</v>
      </c>
      <c r="X260" s="24">
        <v>0</v>
      </c>
    </row>
    <row r="261" spans="1:24" x14ac:dyDescent="0.25">
      <c r="A261" s="11">
        <f t="shared" si="29"/>
        <v>260</v>
      </c>
      <c r="B261" s="11">
        <v>201505</v>
      </c>
      <c r="C261" s="11">
        <v>1234</v>
      </c>
      <c r="D261" s="11">
        <v>1</v>
      </c>
      <c r="E261" s="16" t="s">
        <v>338</v>
      </c>
      <c r="F261" s="16" t="s">
        <v>5</v>
      </c>
      <c r="G261" s="11" t="s">
        <v>1902</v>
      </c>
      <c r="H261" s="13" t="s">
        <v>1276</v>
      </c>
      <c r="I261" s="13">
        <v>67</v>
      </c>
      <c r="J261" s="14">
        <v>42138</v>
      </c>
      <c r="K261" s="11" t="s">
        <v>927</v>
      </c>
      <c r="L261" s="11">
        <v>2</v>
      </c>
      <c r="M261" s="11" t="s">
        <v>1216</v>
      </c>
      <c r="N261" s="15" t="s">
        <v>934</v>
      </c>
      <c r="O261" s="13">
        <f t="shared" si="24"/>
        <v>2</v>
      </c>
      <c r="P261" s="13" t="str">
        <f t="shared" si="25"/>
        <v>Atenciones No Medicas</v>
      </c>
      <c r="Q261" s="13">
        <f t="shared" si="26"/>
        <v>1</v>
      </c>
      <c r="R261" s="13" t="str">
        <f t="shared" si="27"/>
        <v>Hombre</v>
      </c>
      <c r="S261" s="11">
        <f>VLOOKUP(I261,edades!$B$3:$D$17,3)</f>
        <v>15</v>
      </c>
      <c r="T261" s="11" t="str">
        <f>VLOOKUP(DataCExterna!I261,edades!$B$3:$D$17,2)</f>
        <v>de 65 años a más</v>
      </c>
      <c r="U261" s="11" t="s">
        <v>1216</v>
      </c>
      <c r="V261" s="26">
        <f t="shared" si="28"/>
        <v>1</v>
      </c>
      <c r="W261" s="24">
        <v>1</v>
      </c>
      <c r="X261" s="24">
        <v>0</v>
      </c>
    </row>
    <row r="262" spans="1:24" x14ac:dyDescent="0.25">
      <c r="A262" s="11">
        <f t="shared" si="29"/>
        <v>261</v>
      </c>
      <c r="B262" s="11">
        <v>201505</v>
      </c>
      <c r="C262" s="11">
        <v>1234</v>
      </c>
      <c r="D262" s="11">
        <v>1</v>
      </c>
      <c r="E262" s="16" t="s">
        <v>744</v>
      </c>
      <c r="F262" s="16" t="s">
        <v>5</v>
      </c>
      <c r="G262" s="11" t="s">
        <v>1476</v>
      </c>
      <c r="H262" s="13" t="s">
        <v>1276</v>
      </c>
      <c r="I262" s="13">
        <v>81</v>
      </c>
      <c r="J262" s="14">
        <v>42129</v>
      </c>
      <c r="K262" s="11" t="s">
        <v>925</v>
      </c>
      <c r="L262" s="11">
        <v>1</v>
      </c>
      <c r="M262" s="11" t="s">
        <v>1164</v>
      </c>
      <c r="N262" s="11" t="s">
        <v>936</v>
      </c>
      <c r="O262" s="13">
        <f t="shared" si="24"/>
        <v>1</v>
      </c>
      <c r="P262" s="13" t="str">
        <f t="shared" si="25"/>
        <v>Atenciones Medicas</v>
      </c>
      <c r="Q262" s="13">
        <f t="shared" si="26"/>
        <v>1</v>
      </c>
      <c r="R262" s="13" t="str">
        <f t="shared" si="27"/>
        <v>Hombre</v>
      </c>
      <c r="S262" s="11">
        <f>VLOOKUP(I262,edades!$B$3:$D$17,3)</f>
        <v>15</v>
      </c>
      <c r="T262" s="11" t="str">
        <f>VLOOKUP(DataCExterna!I262,edades!$B$3:$D$17,2)</f>
        <v>de 65 años a más</v>
      </c>
      <c r="U262" s="11" t="s">
        <v>1164</v>
      </c>
      <c r="V262" s="26">
        <f t="shared" si="28"/>
        <v>0</v>
      </c>
      <c r="W262" s="24">
        <v>1</v>
      </c>
      <c r="X262" s="24">
        <v>0</v>
      </c>
    </row>
    <row r="263" spans="1:24" x14ac:dyDescent="0.25">
      <c r="A263" s="11">
        <f t="shared" si="29"/>
        <v>262</v>
      </c>
      <c r="B263" s="11">
        <v>201505</v>
      </c>
      <c r="C263" s="11">
        <v>1234</v>
      </c>
      <c r="D263" s="11">
        <v>1</v>
      </c>
      <c r="E263" s="16" t="s">
        <v>180</v>
      </c>
      <c r="F263" s="16" t="s">
        <v>5</v>
      </c>
      <c r="G263" s="11" t="s">
        <v>1656</v>
      </c>
      <c r="H263" s="13" t="s">
        <v>1277</v>
      </c>
      <c r="I263" s="13">
        <v>33</v>
      </c>
      <c r="J263" s="14">
        <v>42125</v>
      </c>
      <c r="K263" s="11" t="s">
        <v>923</v>
      </c>
      <c r="L263" s="11">
        <v>1</v>
      </c>
      <c r="M263" s="11" t="s">
        <v>965</v>
      </c>
      <c r="N263" s="11" t="s">
        <v>936</v>
      </c>
      <c r="O263" s="13">
        <f t="shared" si="24"/>
        <v>1</v>
      </c>
      <c r="P263" s="13" t="str">
        <f t="shared" si="25"/>
        <v>Atenciones Medicas</v>
      </c>
      <c r="Q263" s="13">
        <f t="shared" si="26"/>
        <v>2</v>
      </c>
      <c r="R263" s="13" t="str">
        <f t="shared" si="27"/>
        <v>Mujer</v>
      </c>
      <c r="S263" s="11">
        <f>VLOOKUP(I263,edades!$B$3:$D$17,3)</f>
        <v>9</v>
      </c>
      <c r="T263" s="11" t="str">
        <f>VLOOKUP(DataCExterna!I263,edades!$B$3:$D$17,2)</f>
        <v>de 35 a 39 años</v>
      </c>
      <c r="U263" s="11" t="s">
        <v>965</v>
      </c>
      <c r="V263" s="26">
        <f t="shared" si="28"/>
        <v>0</v>
      </c>
      <c r="W263" s="24">
        <v>1</v>
      </c>
      <c r="X263" s="24">
        <v>0</v>
      </c>
    </row>
    <row r="264" spans="1:24" x14ac:dyDescent="0.25">
      <c r="A264" s="11">
        <f t="shared" si="29"/>
        <v>263</v>
      </c>
      <c r="B264" s="11">
        <v>201505</v>
      </c>
      <c r="C264" s="11">
        <v>1234</v>
      </c>
      <c r="D264" s="11">
        <v>1</v>
      </c>
      <c r="E264" s="16" t="s">
        <v>637</v>
      </c>
      <c r="F264" s="16" t="s">
        <v>5</v>
      </c>
      <c r="G264" s="11" t="s">
        <v>1828</v>
      </c>
      <c r="H264" s="13" t="s">
        <v>1277</v>
      </c>
      <c r="I264" s="13">
        <v>70</v>
      </c>
      <c r="J264" s="14">
        <v>42129</v>
      </c>
      <c r="K264" s="11" t="s">
        <v>924</v>
      </c>
      <c r="L264" s="11">
        <v>1</v>
      </c>
      <c r="M264" s="11" t="s">
        <v>8</v>
      </c>
      <c r="N264" s="11" t="s">
        <v>936</v>
      </c>
      <c r="O264" s="13">
        <f t="shared" si="24"/>
        <v>1</v>
      </c>
      <c r="P264" s="13" t="str">
        <f t="shared" si="25"/>
        <v>Atenciones Medicas</v>
      </c>
      <c r="Q264" s="13">
        <f t="shared" si="26"/>
        <v>2</v>
      </c>
      <c r="R264" s="13" t="str">
        <f t="shared" si="27"/>
        <v>Mujer</v>
      </c>
      <c r="S264" s="11">
        <f>VLOOKUP(I264,edades!$B$3:$D$17,3)</f>
        <v>15</v>
      </c>
      <c r="T264" s="11" t="str">
        <f>VLOOKUP(DataCExterna!I264,edades!$B$3:$D$17,2)</f>
        <v>de 65 años a más</v>
      </c>
      <c r="U264" s="11" t="s">
        <v>8</v>
      </c>
      <c r="V264" s="26">
        <f t="shared" si="28"/>
        <v>0</v>
      </c>
      <c r="W264" s="24">
        <v>1</v>
      </c>
      <c r="X264" s="24">
        <v>0</v>
      </c>
    </row>
    <row r="265" spans="1:24" x14ac:dyDescent="0.25">
      <c r="A265" s="11">
        <f t="shared" si="29"/>
        <v>264</v>
      </c>
      <c r="B265" s="11">
        <v>201505</v>
      </c>
      <c r="C265" s="11">
        <v>1234</v>
      </c>
      <c r="D265" s="11">
        <v>1</v>
      </c>
      <c r="E265" s="16" t="s">
        <v>601</v>
      </c>
      <c r="F265" s="16" t="s">
        <v>5</v>
      </c>
      <c r="G265" s="11" t="s">
        <v>1842</v>
      </c>
      <c r="H265" s="13" t="s">
        <v>1277</v>
      </c>
      <c r="I265" s="13">
        <v>63</v>
      </c>
      <c r="J265" s="14">
        <v>42134</v>
      </c>
      <c r="K265" s="11" t="s">
        <v>924</v>
      </c>
      <c r="L265" s="11">
        <v>1</v>
      </c>
      <c r="M265" s="11" t="s">
        <v>11</v>
      </c>
      <c r="N265" s="11" t="s">
        <v>936</v>
      </c>
      <c r="O265" s="13">
        <f t="shared" si="24"/>
        <v>1</v>
      </c>
      <c r="P265" s="13" t="str">
        <f t="shared" si="25"/>
        <v>Atenciones Medicas</v>
      </c>
      <c r="Q265" s="13">
        <f t="shared" si="26"/>
        <v>2</v>
      </c>
      <c r="R265" s="13" t="str">
        <f t="shared" si="27"/>
        <v>Mujer</v>
      </c>
      <c r="S265" s="11">
        <f>VLOOKUP(I265,edades!$B$3:$D$17,3)</f>
        <v>14</v>
      </c>
      <c r="T265" s="11" t="str">
        <f>VLOOKUP(DataCExterna!I265,edades!$B$3:$D$17,2)</f>
        <v>de 60 a 64 años</v>
      </c>
      <c r="U265" s="11" t="s">
        <v>11</v>
      </c>
      <c r="V265" s="26">
        <f t="shared" si="28"/>
        <v>0</v>
      </c>
      <c r="W265" s="24">
        <v>1</v>
      </c>
      <c r="X265" s="24">
        <v>0</v>
      </c>
    </row>
    <row r="266" spans="1:24" x14ac:dyDescent="0.25">
      <c r="A266" s="11">
        <f t="shared" si="29"/>
        <v>265</v>
      </c>
      <c r="B266" s="11">
        <v>201505</v>
      </c>
      <c r="C266" s="11">
        <v>1234</v>
      </c>
      <c r="D266" s="11">
        <v>1</v>
      </c>
      <c r="E266" s="16" t="s">
        <v>432</v>
      </c>
      <c r="F266" s="16" t="s">
        <v>5</v>
      </c>
      <c r="G266" s="11" t="s">
        <v>1912</v>
      </c>
      <c r="H266" s="13" t="s">
        <v>1276</v>
      </c>
      <c r="I266" s="13">
        <v>75</v>
      </c>
      <c r="J266" s="14">
        <v>42135</v>
      </c>
      <c r="K266" s="11" t="s">
        <v>927</v>
      </c>
      <c r="L266" s="11">
        <v>2</v>
      </c>
      <c r="M266" s="11" t="s">
        <v>1122</v>
      </c>
      <c r="N266" s="11" t="s">
        <v>936</v>
      </c>
      <c r="O266" s="13">
        <f t="shared" si="24"/>
        <v>2</v>
      </c>
      <c r="P266" s="13" t="str">
        <f t="shared" si="25"/>
        <v>Atenciones No Medicas</v>
      </c>
      <c r="Q266" s="13">
        <f t="shared" si="26"/>
        <v>1</v>
      </c>
      <c r="R266" s="13" t="str">
        <f t="shared" si="27"/>
        <v>Hombre</v>
      </c>
      <c r="S266" s="11">
        <f>VLOOKUP(I266,edades!$B$3:$D$17,3)</f>
        <v>15</v>
      </c>
      <c r="T266" s="11" t="str">
        <f>VLOOKUP(DataCExterna!I266,edades!$B$3:$D$17,2)</f>
        <v>de 65 años a más</v>
      </c>
      <c r="U266" s="11" t="s">
        <v>1122</v>
      </c>
      <c r="V266" s="26">
        <f t="shared" si="28"/>
        <v>0</v>
      </c>
      <c r="W266" s="24">
        <v>1</v>
      </c>
      <c r="X266" s="24">
        <v>0</v>
      </c>
    </row>
    <row r="267" spans="1:24" x14ac:dyDescent="0.25">
      <c r="A267" s="11">
        <f t="shared" si="29"/>
        <v>266</v>
      </c>
      <c r="B267" s="11">
        <v>201505</v>
      </c>
      <c r="C267" s="11">
        <v>1234</v>
      </c>
      <c r="D267" s="11">
        <v>1</v>
      </c>
      <c r="E267" s="16" t="s">
        <v>788</v>
      </c>
      <c r="F267" s="16" t="s">
        <v>5</v>
      </c>
      <c r="G267" s="11" t="s">
        <v>1324</v>
      </c>
      <c r="H267" s="13" t="s">
        <v>1277</v>
      </c>
      <c r="I267" s="13">
        <v>74</v>
      </c>
      <c r="J267" s="14">
        <v>42125</v>
      </c>
      <c r="K267" s="11" t="s">
        <v>931</v>
      </c>
      <c r="L267" s="11">
        <v>1</v>
      </c>
      <c r="M267" s="11" t="s">
        <v>1098</v>
      </c>
      <c r="N267" s="11" t="s">
        <v>935</v>
      </c>
      <c r="O267" s="13">
        <f t="shared" si="24"/>
        <v>1</v>
      </c>
      <c r="P267" s="13" t="str">
        <f t="shared" si="25"/>
        <v>Atenciones Medicas</v>
      </c>
      <c r="Q267" s="13">
        <f t="shared" si="26"/>
        <v>2</v>
      </c>
      <c r="R267" s="13" t="str">
        <f t="shared" si="27"/>
        <v>Mujer</v>
      </c>
      <c r="S267" s="11">
        <f>VLOOKUP(I267,edades!$B$3:$D$17,3)</f>
        <v>15</v>
      </c>
      <c r="T267" s="11" t="str">
        <f>VLOOKUP(DataCExterna!I267,edades!$B$3:$D$17,2)</f>
        <v>de 65 años a más</v>
      </c>
      <c r="U267" s="11" t="s">
        <v>1098</v>
      </c>
      <c r="V267" s="26">
        <f t="shared" si="28"/>
        <v>0</v>
      </c>
      <c r="W267" s="24">
        <v>1</v>
      </c>
      <c r="X267" s="24">
        <v>0</v>
      </c>
    </row>
    <row r="268" spans="1:24" x14ac:dyDescent="0.25">
      <c r="A268" s="11">
        <f t="shared" si="29"/>
        <v>267</v>
      </c>
      <c r="B268" s="11">
        <v>201505</v>
      </c>
      <c r="C268" s="11">
        <v>1234</v>
      </c>
      <c r="D268" s="11">
        <v>1</v>
      </c>
      <c r="E268" s="16" t="s">
        <v>877</v>
      </c>
      <c r="F268" s="16" t="s">
        <v>5</v>
      </c>
      <c r="G268" s="11" t="s">
        <v>1906</v>
      </c>
      <c r="H268" s="13" t="s">
        <v>1277</v>
      </c>
      <c r="I268" s="13">
        <v>64</v>
      </c>
      <c r="J268" s="14">
        <v>42125</v>
      </c>
      <c r="K268" s="11" t="s">
        <v>927</v>
      </c>
      <c r="L268" s="11">
        <v>2</v>
      </c>
      <c r="M268" s="11" t="s">
        <v>1137</v>
      </c>
      <c r="N268" s="11" t="s">
        <v>935</v>
      </c>
      <c r="O268" s="13">
        <f t="shared" si="24"/>
        <v>2</v>
      </c>
      <c r="P268" s="13" t="str">
        <f t="shared" si="25"/>
        <v>Atenciones No Medicas</v>
      </c>
      <c r="Q268" s="13">
        <f t="shared" si="26"/>
        <v>2</v>
      </c>
      <c r="R268" s="13" t="str">
        <f t="shared" si="27"/>
        <v>Mujer</v>
      </c>
      <c r="S268" s="11">
        <f>VLOOKUP(I268,edades!$B$3:$D$17,3)</f>
        <v>14</v>
      </c>
      <c r="T268" s="11" t="str">
        <f>VLOOKUP(DataCExterna!I268,edades!$B$3:$D$17,2)</f>
        <v>de 60 a 64 años</v>
      </c>
      <c r="U268" s="11" t="s">
        <v>1137</v>
      </c>
      <c r="V268" s="26">
        <f t="shared" si="28"/>
        <v>0</v>
      </c>
      <c r="W268" s="24">
        <v>1</v>
      </c>
      <c r="X268" s="24">
        <v>0</v>
      </c>
    </row>
    <row r="269" spans="1:24" x14ac:dyDescent="0.25">
      <c r="A269" s="11">
        <f t="shared" si="29"/>
        <v>268</v>
      </c>
      <c r="B269" s="11">
        <v>201505</v>
      </c>
      <c r="C269" s="11">
        <v>1234</v>
      </c>
      <c r="D269" s="11">
        <v>1</v>
      </c>
      <c r="E269" s="16" t="s">
        <v>522</v>
      </c>
      <c r="F269" s="16" t="s">
        <v>5</v>
      </c>
      <c r="G269" s="11" t="s">
        <v>1486</v>
      </c>
      <c r="H269" s="13" t="s">
        <v>1277</v>
      </c>
      <c r="I269" s="13">
        <v>77</v>
      </c>
      <c r="J269" s="14">
        <v>42141</v>
      </c>
      <c r="K269" s="11" t="s">
        <v>925</v>
      </c>
      <c r="L269" s="11">
        <v>1</v>
      </c>
      <c r="M269" s="11" t="s">
        <v>99</v>
      </c>
      <c r="N269" s="15" t="s">
        <v>934</v>
      </c>
      <c r="O269" s="13">
        <f t="shared" si="24"/>
        <v>1</v>
      </c>
      <c r="P269" s="13" t="str">
        <f t="shared" si="25"/>
        <v>Atenciones Medicas</v>
      </c>
      <c r="Q269" s="13">
        <f t="shared" si="26"/>
        <v>2</v>
      </c>
      <c r="R269" s="13" t="str">
        <f t="shared" si="27"/>
        <v>Mujer</v>
      </c>
      <c r="S269" s="11">
        <f>VLOOKUP(I269,edades!$B$3:$D$17,3)</f>
        <v>15</v>
      </c>
      <c r="T269" s="11" t="str">
        <f>VLOOKUP(DataCExterna!I269,edades!$B$3:$D$17,2)</f>
        <v>de 65 años a más</v>
      </c>
      <c r="U269" s="11" t="s">
        <v>99</v>
      </c>
      <c r="V269" s="26">
        <f t="shared" si="28"/>
        <v>1</v>
      </c>
      <c r="W269" s="26">
        <v>1</v>
      </c>
      <c r="X269" s="26">
        <v>1</v>
      </c>
    </row>
    <row r="270" spans="1:24" x14ac:dyDescent="0.25">
      <c r="A270" s="11">
        <f t="shared" si="29"/>
        <v>269</v>
      </c>
      <c r="B270" s="11">
        <v>201505</v>
      </c>
      <c r="C270" s="11">
        <v>1234</v>
      </c>
      <c r="D270" s="11">
        <v>1</v>
      </c>
      <c r="E270" s="16" t="s">
        <v>233</v>
      </c>
      <c r="F270" s="16" t="s">
        <v>5</v>
      </c>
      <c r="G270" s="11" t="s">
        <v>1903</v>
      </c>
      <c r="H270" s="13" t="s">
        <v>1277</v>
      </c>
      <c r="I270" s="13">
        <v>57</v>
      </c>
      <c r="J270" s="14">
        <v>42137</v>
      </c>
      <c r="K270" s="11" t="s">
        <v>927</v>
      </c>
      <c r="L270" s="11">
        <v>2</v>
      </c>
      <c r="M270" s="11" t="s">
        <v>1165</v>
      </c>
      <c r="N270" s="11" t="s">
        <v>935</v>
      </c>
      <c r="O270" s="13">
        <f t="shared" si="24"/>
        <v>2</v>
      </c>
      <c r="P270" s="13" t="str">
        <f t="shared" si="25"/>
        <v>Atenciones No Medicas</v>
      </c>
      <c r="Q270" s="13">
        <f t="shared" si="26"/>
        <v>2</v>
      </c>
      <c r="R270" s="13" t="str">
        <f t="shared" si="27"/>
        <v>Mujer</v>
      </c>
      <c r="S270" s="11">
        <f>VLOOKUP(I270,edades!$B$3:$D$17,3)</f>
        <v>13</v>
      </c>
      <c r="T270" s="11" t="str">
        <f>VLOOKUP(DataCExterna!I270,edades!$B$3:$D$17,2)</f>
        <v>de 55 a 59 años</v>
      </c>
      <c r="U270" s="11" t="s">
        <v>1165</v>
      </c>
      <c r="V270" s="26">
        <f t="shared" si="28"/>
        <v>0</v>
      </c>
      <c r="W270" s="24">
        <v>1</v>
      </c>
      <c r="X270" s="24">
        <v>0</v>
      </c>
    </row>
    <row r="271" spans="1:24" x14ac:dyDescent="0.25">
      <c r="A271" s="11">
        <f t="shared" si="29"/>
        <v>270</v>
      </c>
      <c r="B271" s="11">
        <v>201505</v>
      </c>
      <c r="C271" s="11">
        <v>1234</v>
      </c>
      <c r="D271" s="11">
        <v>1</v>
      </c>
      <c r="E271" s="16" t="s">
        <v>104</v>
      </c>
      <c r="F271" s="16" t="s">
        <v>5</v>
      </c>
      <c r="G271" s="11" t="s">
        <v>1568</v>
      </c>
      <c r="H271" s="13" t="s">
        <v>1276</v>
      </c>
      <c r="I271" s="13">
        <v>49</v>
      </c>
      <c r="J271" s="14">
        <v>42134</v>
      </c>
      <c r="K271" s="11" t="s">
        <v>923</v>
      </c>
      <c r="L271" s="11">
        <v>1</v>
      </c>
      <c r="M271" s="11" t="s">
        <v>1021</v>
      </c>
      <c r="N271" s="15" t="s">
        <v>934</v>
      </c>
      <c r="O271" s="13">
        <f t="shared" si="24"/>
        <v>1</v>
      </c>
      <c r="P271" s="13" t="str">
        <f t="shared" si="25"/>
        <v>Atenciones Medicas</v>
      </c>
      <c r="Q271" s="13">
        <f t="shared" si="26"/>
        <v>1</v>
      </c>
      <c r="R271" s="13" t="str">
        <f t="shared" si="27"/>
        <v>Hombre</v>
      </c>
      <c r="S271" s="11">
        <f>VLOOKUP(I271,edades!$B$3:$D$17,3)</f>
        <v>11</v>
      </c>
      <c r="T271" s="11" t="str">
        <f>VLOOKUP(DataCExterna!I271,edades!$B$3:$D$17,2)</f>
        <v>de 45 a 49 años</v>
      </c>
      <c r="U271" s="11" t="s">
        <v>1021</v>
      </c>
      <c r="V271" s="26">
        <f t="shared" si="28"/>
        <v>1</v>
      </c>
      <c r="W271" s="26">
        <v>1</v>
      </c>
      <c r="X271" s="26">
        <v>1</v>
      </c>
    </row>
    <row r="272" spans="1:24" x14ac:dyDescent="0.25">
      <c r="A272" s="11">
        <f t="shared" si="29"/>
        <v>271</v>
      </c>
      <c r="B272" s="11">
        <v>201505</v>
      </c>
      <c r="C272" s="11">
        <v>1234</v>
      </c>
      <c r="D272" s="11">
        <v>1</v>
      </c>
      <c r="E272" s="16" t="s">
        <v>576</v>
      </c>
      <c r="F272" s="16" t="s">
        <v>5</v>
      </c>
      <c r="G272" s="11" t="s">
        <v>1554</v>
      </c>
      <c r="H272" s="13" t="s">
        <v>1277</v>
      </c>
      <c r="I272" s="13">
        <v>22</v>
      </c>
      <c r="J272" s="14">
        <v>42125</v>
      </c>
      <c r="K272" s="11" t="s">
        <v>923</v>
      </c>
      <c r="L272" s="11">
        <v>1</v>
      </c>
      <c r="M272" s="11" t="s">
        <v>245</v>
      </c>
      <c r="N272" s="11" t="s">
        <v>935</v>
      </c>
      <c r="O272" s="13">
        <f t="shared" si="24"/>
        <v>1</v>
      </c>
      <c r="P272" s="13" t="str">
        <f t="shared" si="25"/>
        <v>Atenciones Medicas</v>
      </c>
      <c r="Q272" s="13">
        <f t="shared" si="26"/>
        <v>2</v>
      </c>
      <c r="R272" s="13" t="str">
        <f t="shared" si="27"/>
        <v>Mujer</v>
      </c>
      <c r="S272" s="11">
        <f>VLOOKUP(I272,edades!$B$3:$D$17,3)</f>
        <v>6</v>
      </c>
      <c r="T272" s="11" t="str">
        <f>VLOOKUP(DataCExterna!I272,edades!$B$3:$D$17,2)</f>
        <v>de 20 a 24 años</v>
      </c>
      <c r="U272" s="11" t="s">
        <v>245</v>
      </c>
      <c r="V272" s="26">
        <f t="shared" si="28"/>
        <v>0</v>
      </c>
      <c r="W272" s="24">
        <v>1</v>
      </c>
      <c r="X272" s="24">
        <v>0</v>
      </c>
    </row>
    <row r="273" spans="1:24" x14ac:dyDescent="0.25">
      <c r="A273" s="11">
        <f t="shared" si="29"/>
        <v>272</v>
      </c>
      <c r="B273" s="11">
        <v>201505</v>
      </c>
      <c r="C273" s="11">
        <v>1234</v>
      </c>
      <c r="D273" s="11">
        <v>1</v>
      </c>
      <c r="E273" s="16" t="s">
        <v>149</v>
      </c>
      <c r="F273" s="16" t="s">
        <v>5</v>
      </c>
      <c r="G273" s="11" t="s">
        <v>1914</v>
      </c>
      <c r="H273" s="13" t="s">
        <v>1277</v>
      </c>
      <c r="I273" s="13">
        <v>67</v>
      </c>
      <c r="J273" s="14">
        <v>42138</v>
      </c>
      <c r="K273" s="11" t="s">
        <v>927</v>
      </c>
      <c r="L273" s="11">
        <v>2</v>
      </c>
      <c r="M273" s="11" t="s">
        <v>1211</v>
      </c>
      <c r="N273" s="15" t="s">
        <v>934</v>
      </c>
      <c r="O273" s="13">
        <f t="shared" si="24"/>
        <v>2</v>
      </c>
      <c r="P273" s="13" t="str">
        <f t="shared" si="25"/>
        <v>Atenciones No Medicas</v>
      </c>
      <c r="Q273" s="13">
        <f t="shared" si="26"/>
        <v>2</v>
      </c>
      <c r="R273" s="13" t="str">
        <f t="shared" si="27"/>
        <v>Mujer</v>
      </c>
      <c r="S273" s="11">
        <f>VLOOKUP(I273,edades!$B$3:$D$17,3)</f>
        <v>15</v>
      </c>
      <c r="T273" s="11" t="str">
        <f>VLOOKUP(DataCExterna!I273,edades!$B$3:$D$17,2)</f>
        <v>de 65 años a más</v>
      </c>
      <c r="U273" s="11" t="s">
        <v>1211</v>
      </c>
      <c r="V273" s="26">
        <f t="shared" si="28"/>
        <v>1</v>
      </c>
      <c r="W273" s="26">
        <v>1</v>
      </c>
      <c r="X273" s="26">
        <v>1</v>
      </c>
    </row>
    <row r="274" spans="1:24" x14ac:dyDescent="0.25">
      <c r="A274" s="11">
        <f t="shared" si="29"/>
        <v>273</v>
      </c>
      <c r="B274" s="11">
        <v>201505</v>
      </c>
      <c r="C274" s="11">
        <v>1234</v>
      </c>
      <c r="D274" s="11">
        <v>1</v>
      </c>
      <c r="E274" s="16" t="s">
        <v>464</v>
      </c>
      <c r="F274" s="16" t="s">
        <v>5</v>
      </c>
      <c r="G274" s="11" t="s">
        <v>1668</v>
      </c>
      <c r="H274" s="13" t="s">
        <v>1277</v>
      </c>
      <c r="I274" s="13">
        <v>75</v>
      </c>
      <c r="J274" s="14">
        <v>42125</v>
      </c>
      <c r="K274" s="11" t="s">
        <v>923</v>
      </c>
      <c r="L274" s="11">
        <v>1</v>
      </c>
      <c r="M274" s="11" t="s">
        <v>966</v>
      </c>
      <c r="N274" s="15" t="s">
        <v>934</v>
      </c>
      <c r="O274" s="13">
        <f t="shared" si="24"/>
        <v>1</v>
      </c>
      <c r="P274" s="13" t="str">
        <f t="shared" si="25"/>
        <v>Atenciones Medicas</v>
      </c>
      <c r="Q274" s="13">
        <f t="shared" si="26"/>
        <v>2</v>
      </c>
      <c r="R274" s="13" t="str">
        <f t="shared" si="27"/>
        <v>Mujer</v>
      </c>
      <c r="S274" s="11">
        <f>VLOOKUP(I274,edades!$B$3:$D$17,3)</f>
        <v>15</v>
      </c>
      <c r="T274" s="11" t="str">
        <f>VLOOKUP(DataCExterna!I274,edades!$B$3:$D$17,2)</f>
        <v>de 65 años a más</v>
      </c>
      <c r="U274" s="11" t="s">
        <v>966</v>
      </c>
      <c r="V274" s="26">
        <f t="shared" si="28"/>
        <v>1</v>
      </c>
      <c r="W274" s="26">
        <v>1</v>
      </c>
      <c r="X274" s="26">
        <v>1</v>
      </c>
    </row>
    <row r="275" spans="1:24" x14ac:dyDescent="0.25">
      <c r="A275" s="11">
        <f t="shared" si="29"/>
        <v>274</v>
      </c>
      <c r="B275" s="11">
        <v>201505</v>
      </c>
      <c r="C275" s="11">
        <v>1234</v>
      </c>
      <c r="D275" s="11">
        <v>1</v>
      </c>
      <c r="E275" s="16" t="s">
        <v>740</v>
      </c>
      <c r="F275" s="16" t="s">
        <v>5</v>
      </c>
      <c r="G275" s="11" t="s">
        <v>1953</v>
      </c>
      <c r="H275" s="13" t="s">
        <v>1277</v>
      </c>
      <c r="I275" s="13">
        <v>53</v>
      </c>
      <c r="J275" s="14">
        <v>42135</v>
      </c>
      <c r="K275" s="11" t="s">
        <v>927</v>
      </c>
      <c r="L275" s="11">
        <v>2</v>
      </c>
      <c r="M275" s="11" t="s">
        <v>1123</v>
      </c>
      <c r="N275" s="15" t="s">
        <v>934</v>
      </c>
      <c r="O275" s="13">
        <f t="shared" si="24"/>
        <v>2</v>
      </c>
      <c r="P275" s="13" t="str">
        <f t="shared" si="25"/>
        <v>Atenciones No Medicas</v>
      </c>
      <c r="Q275" s="13">
        <f t="shared" si="26"/>
        <v>2</v>
      </c>
      <c r="R275" s="13" t="str">
        <f t="shared" si="27"/>
        <v>Mujer</v>
      </c>
      <c r="S275" s="11">
        <f>VLOOKUP(I275,edades!$B$3:$D$17,3)</f>
        <v>12</v>
      </c>
      <c r="T275" s="11" t="str">
        <f>VLOOKUP(DataCExterna!I275,edades!$B$3:$D$17,2)</f>
        <v>de 50 a 54 años</v>
      </c>
      <c r="U275" s="11" t="s">
        <v>1123</v>
      </c>
      <c r="V275" s="26">
        <f t="shared" si="28"/>
        <v>1</v>
      </c>
      <c r="W275" s="26">
        <v>1</v>
      </c>
      <c r="X275" s="26">
        <v>1</v>
      </c>
    </row>
    <row r="276" spans="1:24" x14ac:dyDescent="0.25">
      <c r="A276" s="11">
        <f t="shared" si="29"/>
        <v>275</v>
      </c>
      <c r="B276" s="11">
        <v>201505</v>
      </c>
      <c r="C276" s="11">
        <v>1234</v>
      </c>
      <c r="D276" s="11">
        <v>1</v>
      </c>
      <c r="E276" s="16" t="s">
        <v>12</v>
      </c>
      <c r="F276" s="16" t="s">
        <v>5</v>
      </c>
      <c r="G276" s="11" t="s">
        <v>1853</v>
      </c>
      <c r="H276" s="13" t="s">
        <v>1276</v>
      </c>
      <c r="I276" s="13">
        <v>67</v>
      </c>
      <c r="J276" s="14">
        <v>42125</v>
      </c>
      <c r="K276" s="11" t="s">
        <v>924</v>
      </c>
      <c r="L276" s="11">
        <v>1</v>
      </c>
      <c r="M276" s="11" t="s">
        <v>282</v>
      </c>
      <c r="N276" s="11" t="s">
        <v>935</v>
      </c>
      <c r="O276" s="13">
        <f t="shared" si="24"/>
        <v>1</v>
      </c>
      <c r="P276" s="13" t="str">
        <f t="shared" si="25"/>
        <v>Atenciones Medicas</v>
      </c>
      <c r="Q276" s="13">
        <f t="shared" si="26"/>
        <v>1</v>
      </c>
      <c r="R276" s="13" t="str">
        <f t="shared" si="27"/>
        <v>Hombre</v>
      </c>
      <c r="S276" s="11">
        <f>VLOOKUP(I276,edades!$B$3:$D$17,3)</f>
        <v>15</v>
      </c>
      <c r="T276" s="11" t="str">
        <f>VLOOKUP(DataCExterna!I276,edades!$B$3:$D$17,2)</f>
        <v>de 65 años a más</v>
      </c>
      <c r="U276" s="11" t="s">
        <v>282</v>
      </c>
      <c r="V276" s="26">
        <f t="shared" si="28"/>
        <v>0</v>
      </c>
      <c r="W276" s="24">
        <v>1</v>
      </c>
      <c r="X276" s="24">
        <v>0</v>
      </c>
    </row>
    <row r="277" spans="1:24" x14ac:dyDescent="0.25">
      <c r="A277" s="11">
        <f t="shared" si="29"/>
        <v>276</v>
      </c>
      <c r="B277" s="11">
        <v>201505</v>
      </c>
      <c r="C277" s="11">
        <v>1234</v>
      </c>
      <c r="D277" s="11">
        <v>1</v>
      </c>
      <c r="E277" s="16" t="s">
        <v>94</v>
      </c>
      <c r="F277" s="16" t="s">
        <v>5</v>
      </c>
      <c r="G277" s="11" t="s">
        <v>1366</v>
      </c>
      <c r="H277" s="13" t="s">
        <v>1277</v>
      </c>
      <c r="I277" s="13">
        <v>63</v>
      </c>
      <c r="J277" s="14">
        <v>42133</v>
      </c>
      <c r="K277" s="11" t="s">
        <v>931</v>
      </c>
      <c r="L277" s="11">
        <v>1</v>
      </c>
      <c r="M277" s="11" t="s">
        <v>1029</v>
      </c>
      <c r="N277" s="11" t="s">
        <v>935</v>
      </c>
      <c r="O277" s="13">
        <f t="shared" si="24"/>
        <v>1</v>
      </c>
      <c r="P277" s="13" t="str">
        <f t="shared" si="25"/>
        <v>Atenciones Medicas</v>
      </c>
      <c r="Q277" s="13">
        <f t="shared" si="26"/>
        <v>2</v>
      </c>
      <c r="R277" s="13" t="str">
        <f t="shared" si="27"/>
        <v>Mujer</v>
      </c>
      <c r="S277" s="11">
        <f>VLOOKUP(I277,edades!$B$3:$D$17,3)</f>
        <v>14</v>
      </c>
      <c r="T277" s="11" t="str">
        <f>VLOOKUP(DataCExterna!I277,edades!$B$3:$D$17,2)</f>
        <v>de 60 a 64 años</v>
      </c>
      <c r="U277" s="11" t="s">
        <v>1029</v>
      </c>
      <c r="V277" s="26">
        <f t="shared" si="28"/>
        <v>0</v>
      </c>
      <c r="W277" s="24">
        <v>1</v>
      </c>
      <c r="X277" s="24">
        <v>0</v>
      </c>
    </row>
    <row r="278" spans="1:24" x14ac:dyDescent="0.25">
      <c r="A278" s="11">
        <f t="shared" si="29"/>
        <v>277</v>
      </c>
      <c r="B278" s="11">
        <v>201505</v>
      </c>
      <c r="C278" s="11">
        <v>1234</v>
      </c>
      <c r="D278" s="11">
        <v>1</v>
      </c>
      <c r="E278" s="16" t="s">
        <v>71</v>
      </c>
      <c r="F278" s="16" t="s">
        <v>5</v>
      </c>
      <c r="G278" s="11" t="s">
        <v>1574</v>
      </c>
      <c r="H278" s="13" t="s">
        <v>1277</v>
      </c>
      <c r="I278" s="13">
        <v>49</v>
      </c>
      <c r="J278" s="14">
        <v>42132</v>
      </c>
      <c r="K278" s="11" t="s">
        <v>923</v>
      </c>
      <c r="L278" s="11">
        <v>1</v>
      </c>
      <c r="M278" s="11" t="s">
        <v>1115</v>
      </c>
      <c r="N278" s="11" t="s">
        <v>935</v>
      </c>
      <c r="O278" s="13">
        <f t="shared" si="24"/>
        <v>1</v>
      </c>
      <c r="P278" s="13" t="str">
        <f t="shared" si="25"/>
        <v>Atenciones Medicas</v>
      </c>
      <c r="Q278" s="13">
        <f t="shared" si="26"/>
        <v>2</v>
      </c>
      <c r="R278" s="13" t="str">
        <f t="shared" si="27"/>
        <v>Mujer</v>
      </c>
      <c r="S278" s="11">
        <f>VLOOKUP(I278,edades!$B$3:$D$17,3)</f>
        <v>11</v>
      </c>
      <c r="T278" s="11" t="str">
        <f>VLOOKUP(DataCExterna!I278,edades!$B$3:$D$17,2)</f>
        <v>de 45 a 49 años</v>
      </c>
      <c r="U278" s="11" t="s">
        <v>1115</v>
      </c>
      <c r="V278" s="26">
        <f t="shared" si="28"/>
        <v>0</v>
      </c>
      <c r="W278" s="24">
        <v>1</v>
      </c>
      <c r="X278" s="24">
        <v>0</v>
      </c>
    </row>
    <row r="279" spans="1:24" x14ac:dyDescent="0.25">
      <c r="A279" s="11">
        <f t="shared" si="29"/>
        <v>278</v>
      </c>
      <c r="B279" s="11">
        <v>201505</v>
      </c>
      <c r="C279" s="11">
        <v>1234</v>
      </c>
      <c r="D279" s="11">
        <v>1</v>
      </c>
      <c r="E279" s="16" t="s">
        <v>526</v>
      </c>
      <c r="F279" s="16" t="s">
        <v>5</v>
      </c>
      <c r="G279" s="11" t="s">
        <v>2009</v>
      </c>
      <c r="H279" s="13" t="s">
        <v>1277</v>
      </c>
      <c r="I279" s="13">
        <v>60</v>
      </c>
      <c r="J279" s="14">
        <v>42138</v>
      </c>
      <c r="K279" s="11" t="s">
        <v>928</v>
      </c>
      <c r="L279" s="11">
        <v>2</v>
      </c>
      <c r="M279" s="11" t="s">
        <v>1251</v>
      </c>
      <c r="N279" s="11" t="s">
        <v>936</v>
      </c>
      <c r="O279" s="13">
        <f t="shared" si="24"/>
        <v>2</v>
      </c>
      <c r="P279" s="13" t="str">
        <f t="shared" si="25"/>
        <v>Atenciones No Medicas</v>
      </c>
      <c r="Q279" s="13">
        <f t="shared" si="26"/>
        <v>2</v>
      </c>
      <c r="R279" s="13" t="str">
        <f t="shared" si="27"/>
        <v>Mujer</v>
      </c>
      <c r="S279" s="11">
        <f>VLOOKUP(I279,edades!$B$3:$D$17,3)</f>
        <v>14</v>
      </c>
      <c r="T279" s="11" t="str">
        <f>VLOOKUP(DataCExterna!I279,edades!$B$3:$D$17,2)</f>
        <v>de 60 a 64 años</v>
      </c>
      <c r="U279" s="11" t="s">
        <v>1251</v>
      </c>
      <c r="V279" s="26">
        <f t="shared" si="28"/>
        <v>0</v>
      </c>
      <c r="W279" s="24">
        <v>1</v>
      </c>
      <c r="X279" s="24">
        <v>0</v>
      </c>
    </row>
    <row r="280" spans="1:24" x14ac:dyDescent="0.25">
      <c r="A280" s="11">
        <f t="shared" si="29"/>
        <v>279</v>
      </c>
      <c r="B280" s="11">
        <v>201505</v>
      </c>
      <c r="C280" s="11">
        <v>1234</v>
      </c>
      <c r="D280" s="11">
        <v>1</v>
      </c>
      <c r="E280" s="16" t="s">
        <v>456</v>
      </c>
      <c r="F280" s="16" t="s">
        <v>5</v>
      </c>
      <c r="G280" s="11" t="s">
        <v>1859</v>
      </c>
      <c r="H280" s="13" t="s">
        <v>1276</v>
      </c>
      <c r="I280" s="13">
        <v>83</v>
      </c>
      <c r="J280" s="14">
        <v>42137</v>
      </c>
      <c r="K280" s="11" t="s">
        <v>927</v>
      </c>
      <c r="L280" s="11">
        <v>2</v>
      </c>
      <c r="M280" s="11" t="s">
        <v>1151</v>
      </c>
      <c r="N280" s="11" t="s">
        <v>936</v>
      </c>
      <c r="O280" s="13">
        <f t="shared" si="24"/>
        <v>2</v>
      </c>
      <c r="P280" s="13" t="str">
        <f t="shared" si="25"/>
        <v>Atenciones No Medicas</v>
      </c>
      <c r="Q280" s="13">
        <f t="shared" si="26"/>
        <v>1</v>
      </c>
      <c r="R280" s="13" t="str">
        <f t="shared" si="27"/>
        <v>Hombre</v>
      </c>
      <c r="S280" s="11">
        <f>VLOOKUP(I280,edades!$B$3:$D$17,3)</f>
        <v>15</v>
      </c>
      <c r="T280" s="11" t="str">
        <f>VLOOKUP(DataCExterna!I280,edades!$B$3:$D$17,2)</f>
        <v>de 65 años a más</v>
      </c>
      <c r="U280" s="11" t="s">
        <v>1151</v>
      </c>
      <c r="V280" s="26">
        <f t="shared" si="28"/>
        <v>0</v>
      </c>
      <c r="W280" s="24">
        <v>1</v>
      </c>
      <c r="X280" s="24">
        <v>0</v>
      </c>
    </row>
    <row r="281" spans="1:24" x14ac:dyDescent="0.25">
      <c r="A281" s="11">
        <f t="shared" si="29"/>
        <v>280</v>
      </c>
      <c r="B281" s="11">
        <v>201505</v>
      </c>
      <c r="C281" s="11">
        <v>1234</v>
      </c>
      <c r="D281" s="11">
        <v>1</v>
      </c>
      <c r="E281" s="16" t="s">
        <v>447</v>
      </c>
      <c r="F281" s="16" t="s">
        <v>5</v>
      </c>
      <c r="G281" s="11" t="s">
        <v>1414</v>
      </c>
      <c r="H281" s="13" t="s">
        <v>1276</v>
      </c>
      <c r="I281" s="13">
        <v>70</v>
      </c>
      <c r="J281" s="14">
        <v>42141</v>
      </c>
      <c r="K281" s="11" t="s">
        <v>925</v>
      </c>
      <c r="L281" s="11">
        <v>1</v>
      </c>
      <c r="M281" s="11" t="s">
        <v>1080</v>
      </c>
      <c r="N281" s="15" t="s">
        <v>934</v>
      </c>
      <c r="O281" s="13">
        <f t="shared" si="24"/>
        <v>1</v>
      </c>
      <c r="P281" s="13" t="str">
        <f t="shared" si="25"/>
        <v>Atenciones Medicas</v>
      </c>
      <c r="Q281" s="13">
        <f t="shared" si="26"/>
        <v>1</v>
      </c>
      <c r="R281" s="13" t="str">
        <f t="shared" si="27"/>
        <v>Hombre</v>
      </c>
      <c r="S281" s="11">
        <f>VLOOKUP(I281,edades!$B$3:$D$17,3)</f>
        <v>15</v>
      </c>
      <c r="T281" s="11" t="str">
        <f>VLOOKUP(DataCExterna!I281,edades!$B$3:$D$17,2)</f>
        <v>de 65 años a más</v>
      </c>
      <c r="U281" s="11" t="s">
        <v>1080</v>
      </c>
      <c r="V281" s="26">
        <f t="shared" si="28"/>
        <v>1</v>
      </c>
      <c r="W281" s="26">
        <v>1</v>
      </c>
      <c r="X281" s="26">
        <v>1</v>
      </c>
    </row>
    <row r="282" spans="1:24" x14ac:dyDescent="0.25">
      <c r="A282" s="11">
        <f t="shared" si="29"/>
        <v>281</v>
      </c>
      <c r="B282" s="11">
        <v>201505</v>
      </c>
      <c r="C282" s="11">
        <v>1234</v>
      </c>
      <c r="D282" s="11">
        <v>1</v>
      </c>
      <c r="E282" s="16" t="s">
        <v>674</v>
      </c>
      <c r="F282" s="16" t="s">
        <v>5</v>
      </c>
      <c r="G282" s="11" t="s">
        <v>1770</v>
      </c>
      <c r="H282" s="13" t="s">
        <v>1276</v>
      </c>
      <c r="I282" s="13">
        <v>75</v>
      </c>
      <c r="J282" s="14">
        <v>42135</v>
      </c>
      <c r="K282" s="11" t="s">
        <v>924</v>
      </c>
      <c r="L282" s="11">
        <v>1</v>
      </c>
      <c r="M282" s="11" t="s">
        <v>87</v>
      </c>
      <c r="N282" s="11" t="s">
        <v>935</v>
      </c>
      <c r="O282" s="13">
        <f t="shared" si="24"/>
        <v>1</v>
      </c>
      <c r="P282" s="13" t="str">
        <f t="shared" si="25"/>
        <v>Atenciones Medicas</v>
      </c>
      <c r="Q282" s="13">
        <f t="shared" si="26"/>
        <v>1</v>
      </c>
      <c r="R282" s="13" t="str">
        <f t="shared" si="27"/>
        <v>Hombre</v>
      </c>
      <c r="S282" s="11">
        <f>VLOOKUP(I282,edades!$B$3:$D$17,3)</f>
        <v>15</v>
      </c>
      <c r="T282" s="11" t="str">
        <f>VLOOKUP(DataCExterna!I282,edades!$B$3:$D$17,2)</f>
        <v>de 65 años a más</v>
      </c>
      <c r="U282" s="11" t="s">
        <v>87</v>
      </c>
      <c r="V282" s="26">
        <f t="shared" si="28"/>
        <v>0</v>
      </c>
      <c r="W282" s="24">
        <v>1</v>
      </c>
      <c r="X282" s="24">
        <v>0</v>
      </c>
    </row>
    <row r="283" spans="1:24" x14ac:dyDescent="0.25">
      <c r="A283" s="11">
        <f t="shared" si="29"/>
        <v>282</v>
      </c>
      <c r="B283" s="11">
        <v>201505</v>
      </c>
      <c r="C283" s="11">
        <v>1234</v>
      </c>
      <c r="D283" s="11">
        <v>1</v>
      </c>
      <c r="E283" s="16" t="s">
        <v>287</v>
      </c>
      <c r="F283" s="16" t="s">
        <v>5</v>
      </c>
      <c r="G283" s="11" t="s">
        <v>1452</v>
      </c>
      <c r="H283" s="13" t="s">
        <v>1276</v>
      </c>
      <c r="I283" s="13">
        <v>35</v>
      </c>
      <c r="J283" s="14">
        <v>42135</v>
      </c>
      <c r="K283" s="11" t="s">
        <v>925</v>
      </c>
      <c r="L283" s="11">
        <v>1</v>
      </c>
      <c r="M283" s="11" t="s">
        <v>1232</v>
      </c>
      <c r="N283" s="11" t="s">
        <v>935</v>
      </c>
      <c r="O283" s="13">
        <f t="shared" si="24"/>
        <v>1</v>
      </c>
      <c r="P283" s="13" t="str">
        <f t="shared" si="25"/>
        <v>Atenciones Medicas</v>
      </c>
      <c r="Q283" s="13">
        <f t="shared" si="26"/>
        <v>1</v>
      </c>
      <c r="R283" s="13" t="str">
        <f t="shared" si="27"/>
        <v>Hombre</v>
      </c>
      <c r="S283" s="11">
        <f>VLOOKUP(I283,edades!$B$3:$D$17,3)</f>
        <v>9</v>
      </c>
      <c r="T283" s="11" t="str">
        <f>VLOOKUP(DataCExterna!I283,edades!$B$3:$D$17,2)</f>
        <v>de 35 a 39 años</v>
      </c>
      <c r="U283" s="11" t="s">
        <v>1232</v>
      </c>
      <c r="V283" s="26">
        <f t="shared" si="28"/>
        <v>0</v>
      </c>
      <c r="W283" s="24">
        <v>1</v>
      </c>
      <c r="X283" s="24">
        <v>0</v>
      </c>
    </row>
    <row r="284" spans="1:24" x14ac:dyDescent="0.25">
      <c r="A284" s="11">
        <f t="shared" si="29"/>
        <v>283</v>
      </c>
      <c r="B284" s="11">
        <v>201505</v>
      </c>
      <c r="C284" s="11">
        <v>1234</v>
      </c>
      <c r="D284" s="11">
        <v>1</v>
      </c>
      <c r="E284" s="16" t="s">
        <v>643</v>
      </c>
      <c r="F284" s="16" t="s">
        <v>5</v>
      </c>
      <c r="G284" s="11" t="s">
        <v>1815</v>
      </c>
      <c r="H284" s="13" t="s">
        <v>1277</v>
      </c>
      <c r="I284" s="13">
        <v>65</v>
      </c>
      <c r="J284" s="14">
        <v>42134</v>
      </c>
      <c r="K284" s="11" t="s">
        <v>924</v>
      </c>
      <c r="L284" s="11">
        <v>1</v>
      </c>
      <c r="M284" s="11" t="s">
        <v>9</v>
      </c>
      <c r="N284" s="11" t="s">
        <v>936</v>
      </c>
      <c r="O284" s="13">
        <f t="shared" si="24"/>
        <v>1</v>
      </c>
      <c r="P284" s="13" t="str">
        <f t="shared" si="25"/>
        <v>Atenciones Medicas</v>
      </c>
      <c r="Q284" s="13">
        <f t="shared" si="26"/>
        <v>2</v>
      </c>
      <c r="R284" s="13" t="str">
        <f t="shared" si="27"/>
        <v>Mujer</v>
      </c>
      <c r="S284" s="11">
        <f>VLOOKUP(I284,edades!$B$3:$D$17,3)</f>
        <v>15</v>
      </c>
      <c r="T284" s="11" t="str">
        <f>VLOOKUP(DataCExterna!I284,edades!$B$3:$D$17,2)</f>
        <v>de 65 años a más</v>
      </c>
      <c r="U284" s="11" t="s">
        <v>9</v>
      </c>
      <c r="V284" s="26">
        <f t="shared" si="28"/>
        <v>0</v>
      </c>
      <c r="W284" s="24">
        <v>1</v>
      </c>
      <c r="X284" s="24">
        <v>0</v>
      </c>
    </row>
    <row r="285" spans="1:24" x14ac:dyDescent="0.25">
      <c r="A285" s="11">
        <f t="shared" si="29"/>
        <v>284</v>
      </c>
      <c r="B285" s="11">
        <v>201505</v>
      </c>
      <c r="C285" s="11">
        <v>1234</v>
      </c>
      <c r="D285" s="11">
        <v>1</v>
      </c>
      <c r="E285" s="16" t="s">
        <v>170</v>
      </c>
      <c r="F285" s="16" t="s">
        <v>5</v>
      </c>
      <c r="G285" s="11" t="s">
        <v>1940</v>
      </c>
      <c r="H285" s="13" t="s">
        <v>1277</v>
      </c>
      <c r="I285" s="13">
        <v>79</v>
      </c>
      <c r="J285" s="14">
        <v>42138</v>
      </c>
      <c r="K285" s="11" t="s">
        <v>927</v>
      </c>
      <c r="L285" s="11">
        <v>2</v>
      </c>
      <c r="M285" s="11" t="s">
        <v>198</v>
      </c>
      <c r="N285" s="15" t="s">
        <v>934</v>
      </c>
      <c r="O285" s="13">
        <f t="shared" si="24"/>
        <v>2</v>
      </c>
      <c r="P285" s="13" t="str">
        <f t="shared" si="25"/>
        <v>Atenciones No Medicas</v>
      </c>
      <c r="Q285" s="13">
        <f t="shared" si="26"/>
        <v>2</v>
      </c>
      <c r="R285" s="13" t="str">
        <f t="shared" si="27"/>
        <v>Mujer</v>
      </c>
      <c r="S285" s="11">
        <f>VLOOKUP(I285,edades!$B$3:$D$17,3)</f>
        <v>15</v>
      </c>
      <c r="T285" s="11" t="str">
        <f>VLOOKUP(DataCExterna!I285,edades!$B$3:$D$17,2)</f>
        <v>de 65 años a más</v>
      </c>
      <c r="U285" s="11" t="s">
        <v>198</v>
      </c>
      <c r="V285" s="26">
        <f t="shared" si="28"/>
        <v>1</v>
      </c>
      <c r="W285" s="26">
        <v>1</v>
      </c>
      <c r="X285" s="26">
        <v>1</v>
      </c>
    </row>
    <row r="286" spans="1:24" x14ac:dyDescent="0.25">
      <c r="A286" s="11">
        <f t="shared" si="29"/>
        <v>285</v>
      </c>
      <c r="B286" s="11">
        <v>201505</v>
      </c>
      <c r="C286" s="11">
        <v>1234</v>
      </c>
      <c r="D286" s="11">
        <v>1</v>
      </c>
      <c r="E286" s="16" t="s">
        <v>481</v>
      </c>
      <c r="F286" s="16" t="s">
        <v>5</v>
      </c>
      <c r="G286" s="11" t="s">
        <v>1858</v>
      </c>
      <c r="H286" s="13" t="s">
        <v>1276</v>
      </c>
      <c r="I286" s="13">
        <v>16</v>
      </c>
      <c r="J286" s="14">
        <v>42137</v>
      </c>
      <c r="K286" s="11" t="s">
        <v>927</v>
      </c>
      <c r="L286" s="11">
        <v>2</v>
      </c>
      <c r="M286" s="11" t="s">
        <v>1161</v>
      </c>
      <c r="N286" s="15" t="s">
        <v>934</v>
      </c>
      <c r="O286" s="13">
        <f t="shared" si="24"/>
        <v>2</v>
      </c>
      <c r="P286" s="13" t="str">
        <f t="shared" si="25"/>
        <v>Atenciones No Medicas</v>
      </c>
      <c r="Q286" s="13">
        <f t="shared" si="26"/>
        <v>1</v>
      </c>
      <c r="R286" s="13" t="str">
        <f t="shared" si="27"/>
        <v>Hombre</v>
      </c>
      <c r="S286" s="11">
        <f>VLOOKUP(I286,edades!$B$3:$D$17,3)</f>
        <v>5</v>
      </c>
      <c r="T286" s="11" t="str">
        <f>VLOOKUP(DataCExterna!I286,edades!$B$3:$D$17,2)</f>
        <v>de 15 a 19 años</v>
      </c>
      <c r="U286" s="11" t="s">
        <v>1161</v>
      </c>
      <c r="V286" s="26">
        <f t="shared" si="28"/>
        <v>1</v>
      </c>
      <c r="W286" s="24">
        <v>1</v>
      </c>
      <c r="X286" s="24">
        <v>0</v>
      </c>
    </row>
    <row r="287" spans="1:24" x14ac:dyDescent="0.25">
      <c r="A287" s="11">
        <f t="shared" si="29"/>
        <v>286</v>
      </c>
      <c r="B287" s="11">
        <v>201505</v>
      </c>
      <c r="C287" s="11">
        <v>1234</v>
      </c>
      <c r="D287" s="11">
        <v>1</v>
      </c>
      <c r="E287" s="16" t="s">
        <v>621</v>
      </c>
      <c r="F287" s="16" t="s">
        <v>5</v>
      </c>
      <c r="G287" s="11" t="s">
        <v>1751</v>
      </c>
      <c r="H287" s="13" t="s">
        <v>1276</v>
      </c>
      <c r="I287" s="13">
        <v>76</v>
      </c>
      <c r="J287" s="14">
        <v>42129</v>
      </c>
      <c r="K287" s="11" t="s">
        <v>923</v>
      </c>
      <c r="L287" s="11">
        <v>1</v>
      </c>
      <c r="M287" s="11" t="s">
        <v>1203</v>
      </c>
      <c r="N287" s="11" t="s">
        <v>935</v>
      </c>
      <c r="O287" s="13">
        <f t="shared" si="24"/>
        <v>1</v>
      </c>
      <c r="P287" s="13" t="str">
        <f t="shared" si="25"/>
        <v>Atenciones Medicas</v>
      </c>
      <c r="Q287" s="13">
        <f t="shared" si="26"/>
        <v>1</v>
      </c>
      <c r="R287" s="13" t="str">
        <f t="shared" si="27"/>
        <v>Hombre</v>
      </c>
      <c r="S287" s="11">
        <f>VLOOKUP(I287,edades!$B$3:$D$17,3)</f>
        <v>15</v>
      </c>
      <c r="T287" s="11" t="str">
        <f>VLOOKUP(DataCExterna!I287,edades!$B$3:$D$17,2)</f>
        <v>de 65 años a más</v>
      </c>
      <c r="U287" s="11" t="s">
        <v>1203</v>
      </c>
      <c r="V287" s="26">
        <f t="shared" si="28"/>
        <v>0</v>
      </c>
      <c r="W287" s="24">
        <v>1</v>
      </c>
      <c r="X287" s="24">
        <v>0</v>
      </c>
    </row>
    <row r="288" spans="1:24" x14ac:dyDescent="0.25">
      <c r="A288" s="11">
        <f t="shared" si="29"/>
        <v>287</v>
      </c>
      <c r="B288" s="11">
        <v>201505</v>
      </c>
      <c r="C288" s="11">
        <v>1234</v>
      </c>
      <c r="D288" s="11">
        <v>1</v>
      </c>
      <c r="E288" s="16" t="s">
        <v>833</v>
      </c>
      <c r="F288" s="16" t="s">
        <v>5</v>
      </c>
      <c r="G288" s="11" t="s">
        <v>2018</v>
      </c>
      <c r="H288" s="13" t="s">
        <v>1276</v>
      </c>
      <c r="I288" s="13">
        <v>33</v>
      </c>
      <c r="J288" s="14">
        <v>42138</v>
      </c>
      <c r="K288" s="11" t="s">
        <v>928</v>
      </c>
      <c r="L288" s="11">
        <v>2</v>
      </c>
      <c r="M288" s="11" t="s">
        <v>1254</v>
      </c>
      <c r="N288" s="11" t="s">
        <v>936</v>
      </c>
      <c r="O288" s="13">
        <f t="shared" si="24"/>
        <v>2</v>
      </c>
      <c r="P288" s="13" t="str">
        <f t="shared" si="25"/>
        <v>Atenciones No Medicas</v>
      </c>
      <c r="Q288" s="13">
        <f t="shared" si="26"/>
        <v>1</v>
      </c>
      <c r="R288" s="13" t="str">
        <f t="shared" si="27"/>
        <v>Hombre</v>
      </c>
      <c r="S288" s="11">
        <f>VLOOKUP(I288,edades!$B$3:$D$17,3)</f>
        <v>9</v>
      </c>
      <c r="T288" s="11" t="str">
        <f>VLOOKUP(DataCExterna!I288,edades!$B$3:$D$17,2)</f>
        <v>de 35 a 39 años</v>
      </c>
      <c r="U288" s="11" t="s">
        <v>1254</v>
      </c>
      <c r="V288" s="26">
        <f t="shared" si="28"/>
        <v>0</v>
      </c>
      <c r="W288" s="24">
        <v>1</v>
      </c>
      <c r="X288" s="24">
        <v>0</v>
      </c>
    </row>
    <row r="289" spans="1:24" x14ac:dyDescent="0.25">
      <c r="A289" s="11">
        <f t="shared" si="29"/>
        <v>288</v>
      </c>
      <c r="B289" s="11">
        <v>201505</v>
      </c>
      <c r="C289" s="11">
        <v>1234</v>
      </c>
      <c r="D289" s="11">
        <v>1</v>
      </c>
      <c r="E289" s="16" t="s">
        <v>276</v>
      </c>
      <c r="F289" s="16" t="s">
        <v>5</v>
      </c>
      <c r="G289" s="11" t="s">
        <v>1548</v>
      </c>
      <c r="H289" s="13" t="s">
        <v>1276</v>
      </c>
      <c r="I289" s="13">
        <v>15</v>
      </c>
      <c r="J289" s="14">
        <v>42129</v>
      </c>
      <c r="K289" s="11" t="s">
        <v>923</v>
      </c>
      <c r="L289" s="11">
        <v>1</v>
      </c>
      <c r="M289" s="11" t="s">
        <v>78</v>
      </c>
      <c r="N289" s="11" t="s">
        <v>935</v>
      </c>
      <c r="O289" s="13">
        <f t="shared" si="24"/>
        <v>1</v>
      </c>
      <c r="P289" s="13" t="str">
        <f t="shared" si="25"/>
        <v>Atenciones Medicas</v>
      </c>
      <c r="Q289" s="13">
        <f t="shared" si="26"/>
        <v>1</v>
      </c>
      <c r="R289" s="13" t="str">
        <f t="shared" si="27"/>
        <v>Hombre</v>
      </c>
      <c r="S289" s="11">
        <f>VLOOKUP(I289,edades!$B$3:$D$17,3)</f>
        <v>5</v>
      </c>
      <c r="T289" s="11" t="str">
        <f>VLOOKUP(DataCExterna!I289,edades!$B$3:$D$17,2)</f>
        <v>de 15 a 19 años</v>
      </c>
      <c r="U289" s="11" t="s">
        <v>78</v>
      </c>
      <c r="V289" s="26">
        <f t="shared" si="28"/>
        <v>0</v>
      </c>
      <c r="W289" s="24">
        <v>1</v>
      </c>
      <c r="X289" s="24">
        <v>0</v>
      </c>
    </row>
    <row r="290" spans="1:24" x14ac:dyDescent="0.25">
      <c r="A290" s="11">
        <f t="shared" si="29"/>
        <v>289</v>
      </c>
      <c r="B290" s="11">
        <v>201505</v>
      </c>
      <c r="C290" s="11">
        <v>1234</v>
      </c>
      <c r="D290" s="11">
        <v>1</v>
      </c>
      <c r="E290" s="16" t="s">
        <v>117</v>
      </c>
      <c r="F290" s="16" t="s">
        <v>5</v>
      </c>
      <c r="G290" s="11" t="s">
        <v>1663</v>
      </c>
      <c r="H290" s="13" t="s">
        <v>1276</v>
      </c>
      <c r="I290" s="13">
        <v>29</v>
      </c>
      <c r="J290" s="14">
        <v>42133</v>
      </c>
      <c r="K290" s="11" t="s">
        <v>923</v>
      </c>
      <c r="L290" s="11">
        <v>1</v>
      </c>
      <c r="M290" s="11" t="s">
        <v>1041</v>
      </c>
      <c r="N290" s="11" t="s">
        <v>936</v>
      </c>
      <c r="O290" s="13">
        <f t="shared" si="24"/>
        <v>1</v>
      </c>
      <c r="P290" s="13" t="str">
        <f t="shared" si="25"/>
        <v>Atenciones Medicas</v>
      </c>
      <c r="Q290" s="13">
        <f t="shared" si="26"/>
        <v>1</v>
      </c>
      <c r="R290" s="13" t="str">
        <f t="shared" si="27"/>
        <v>Hombre</v>
      </c>
      <c r="S290" s="11">
        <f>VLOOKUP(I290,edades!$B$3:$D$17,3)</f>
        <v>7</v>
      </c>
      <c r="T290" s="11" t="str">
        <f>VLOOKUP(DataCExterna!I290,edades!$B$3:$D$17,2)</f>
        <v>de 25 a 29 años</v>
      </c>
      <c r="U290" s="11" t="s">
        <v>1041</v>
      </c>
      <c r="V290" s="26">
        <f t="shared" si="28"/>
        <v>0</v>
      </c>
      <c r="W290" s="24">
        <v>1</v>
      </c>
      <c r="X290" s="24">
        <v>0</v>
      </c>
    </row>
    <row r="291" spans="1:24" x14ac:dyDescent="0.25">
      <c r="A291" s="11">
        <f t="shared" si="29"/>
        <v>290</v>
      </c>
      <c r="B291" s="11">
        <v>201505</v>
      </c>
      <c r="C291" s="11">
        <v>1234</v>
      </c>
      <c r="D291" s="11">
        <v>1</v>
      </c>
      <c r="E291" s="16" t="s">
        <v>889</v>
      </c>
      <c r="F291" s="16" t="s">
        <v>5</v>
      </c>
      <c r="G291" s="11" t="s">
        <v>1625</v>
      </c>
      <c r="H291" s="13" t="s">
        <v>1276</v>
      </c>
      <c r="I291" s="13">
        <v>11</v>
      </c>
      <c r="J291" s="14">
        <v>42134</v>
      </c>
      <c r="K291" s="11" t="s">
        <v>923</v>
      </c>
      <c r="L291" s="11">
        <v>1</v>
      </c>
      <c r="M291" s="11" t="s">
        <v>1051</v>
      </c>
      <c r="N291" s="15" t="s">
        <v>934</v>
      </c>
      <c r="O291" s="13">
        <f t="shared" si="24"/>
        <v>1</v>
      </c>
      <c r="P291" s="13" t="str">
        <f t="shared" si="25"/>
        <v>Atenciones Medicas</v>
      </c>
      <c r="Q291" s="13">
        <f t="shared" si="26"/>
        <v>1</v>
      </c>
      <c r="R291" s="13" t="str">
        <f t="shared" si="27"/>
        <v>Hombre</v>
      </c>
      <c r="S291" s="11">
        <f>VLOOKUP(I291,edades!$B$3:$D$17,3)</f>
        <v>4</v>
      </c>
      <c r="T291" s="11" t="str">
        <f>VLOOKUP(DataCExterna!I291,edades!$B$3:$D$17,2)</f>
        <v>de 10 a 14 años</v>
      </c>
      <c r="U291" s="11" t="s">
        <v>1051</v>
      </c>
      <c r="V291" s="26">
        <f t="shared" si="28"/>
        <v>1</v>
      </c>
      <c r="W291" s="26">
        <v>1</v>
      </c>
      <c r="X291" s="26">
        <v>1</v>
      </c>
    </row>
    <row r="292" spans="1:24" x14ac:dyDescent="0.25">
      <c r="A292" s="11">
        <f t="shared" si="29"/>
        <v>291</v>
      </c>
      <c r="B292" s="11">
        <v>201505</v>
      </c>
      <c r="C292" s="11">
        <v>1234</v>
      </c>
      <c r="D292" s="11">
        <v>1</v>
      </c>
      <c r="E292" s="16" t="s">
        <v>790</v>
      </c>
      <c r="F292" s="16" t="s">
        <v>5</v>
      </c>
      <c r="G292" s="11" t="s">
        <v>1293</v>
      </c>
      <c r="H292" s="13" t="s">
        <v>1277</v>
      </c>
      <c r="I292" s="13">
        <v>35</v>
      </c>
      <c r="J292" s="14">
        <v>42125</v>
      </c>
      <c r="K292" s="11" t="s">
        <v>931</v>
      </c>
      <c r="L292" s="11">
        <v>1</v>
      </c>
      <c r="M292" s="11" t="s">
        <v>1099</v>
      </c>
      <c r="N292" s="11" t="s">
        <v>936</v>
      </c>
      <c r="O292" s="13">
        <f t="shared" si="24"/>
        <v>1</v>
      </c>
      <c r="P292" s="13" t="str">
        <f t="shared" si="25"/>
        <v>Atenciones Medicas</v>
      </c>
      <c r="Q292" s="13">
        <f t="shared" si="26"/>
        <v>2</v>
      </c>
      <c r="R292" s="13" t="str">
        <f t="shared" si="27"/>
        <v>Mujer</v>
      </c>
      <c r="S292" s="11">
        <f>VLOOKUP(I292,edades!$B$3:$D$17,3)</f>
        <v>9</v>
      </c>
      <c r="T292" s="11" t="str">
        <f>VLOOKUP(DataCExterna!I292,edades!$B$3:$D$17,2)</f>
        <v>de 35 a 39 años</v>
      </c>
      <c r="U292" s="11" t="s">
        <v>1099</v>
      </c>
      <c r="V292" s="26">
        <f t="shared" si="28"/>
        <v>0</v>
      </c>
      <c r="W292" s="24">
        <v>1</v>
      </c>
      <c r="X292" s="24">
        <v>0</v>
      </c>
    </row>
    <row r="293" spans="1:24" x14ac:dyDescent="0.25">
      <c r="A293" s="11">
        <f t="shared" si="29"/>
        <v>292</v>
      </c>
      <c r="B293" s="11">
        <v>201505</v>
      </c>
      <c r="C293" s="11">
        <v>1234</v>
      </c>
      <c r="D293" s="11">
        <v>1</v>
      </c>
      <c r="E293" s="16" t="s">
        <v>720</v>
      </c>
      <c r="F293" s="16" t="s">
        <v>5</v>
      </c>
      <c r="G293" s="11" t="s">
        <v>1425</v>
      </c>
      <c r="H293" s="13" t="s">
        <v>1277</v>
      </c>
      <c r="I293" s="13">
        <v>7</v>
      </c>
      <c r="J293" s="14">
        <v>42125</v>
      </c>
      <c r="K293" s="11" t="s">
        <v>925</v>
      </c>
      <c r="L293" s="11">
        <v>1</v>
      </c>
      <c r="M293" s="11" t="s">
        <v>196</v>
      </c>
      <c r="N293" s="11" t="s">
        <v>935</v>
      </c>
      <c r="O293" s="13">
        <f t="shared" si="24"/>
        <v>1</v>
      </c>
      <c r="P293" s="13" t="str">
        <f t="shared" si="25"/>
        <v>Atenciones Medicas</v>
      </c>
      <c r="Q293" s="13">
        <f t="shared" si="26"/>
        <v>2</v>
      </c>
      <c r="R293" s="13" t="str">
        <f t="shared" si="27"/>
        <v>Mujer</v>
      </c>
      <c r="S293" s="11">
        <f>VLOOKUP(I293,edades!$B$3:$D$17,3)</f>
        <v>3</v>
      </c>
      <c r="T293" s="11" t="str">
        <f>VLOOKUP(DataCExterna!I293,edades!$B$3:$D$17,2)</f>
        <v>de 5 a 9 años</v>
      </c>
      <c r="U293" s="11" t="s">
        <v>196</v>
      </c>
      <c r="V293" s="26">
        <f t="shared" si="28"/>
        <v>0</v>
      </c>
      <c r="W293" s="24">
        <v>1</v>
      </c>
      <c r="X293" s="24">
        <v>0</v>
      </c>
    </row>
    <row r="294" spans="1:24" x14ac:dyDescent="0.25">
      <c r="A294" s="11">
        <f t="shared" si="29"/>
        <v>293</v>
      </c>
      <c r="B294" s="11">
        <v>201505</v>
      </c>
      <c r="C294" s="11">
        <v>1234</v>
      </c>
      <c r="D294" s="11">
        <v>1</v>
      </c>
      <c r="E294" s="16" t="s">
        <v>202</v>
      </c>
      <c r="F294" s="16" t="s">
        <v>5</v>
      </c>
      <c r="G294" s="11" t="s">
        <v>1637</v>
      </c>
      <c r="H294" s="13" t="s">
        <v>1277</v>
      </c>
      <c r="I294" s="13">
        <v>43</v>
      </c>
      <c r="J294" s="14">
        <v>42134</v>
      </c>
      <c r="K294" s="11" t="s">
        <v>923</v>
      </c>
      <c r="L294" s="11">
        <v>1</v>
      </c>
      <c r="M294" s="11" t="s">
        <v>1041</v>
      </c>
      <c r="N294" s="11" t="s">
        <v>936</v>
      </c>
      <c r="O294" s="13">
        <f t="shared" si="24"/>
        <v>1</v>
      </c>
      <c r="P294" s="13" t="str">
        <f t="shared" si="25"/>
        <v>Atenciones Medicas</v>
      </c>
      <c r="Q294" s="13">
        <f t="shared" si="26"/>
        <v>2</v>
      </c>
      <c r="R294" s="13" t="str">
        <f t="shared" si="27"/>
        <v>Mujer</v>
      </c>
      <c r="S294" s="11">
        <f>VLOOKUP(I294,edades!$B$3:$D$17,3)</f>
        <v>10</v>
      </c>
      <c r="T294" s="11" t="str">
        <f>VLOOKUP(DataCExterna!I294,edades!$B$3:$D$17,2)</f>
        <v>de 40 a 44 años</v>
      </c>
      <c r="U294" s="11" t="s">
        <v>1041</v>
      </c>
      <c r="V294" s="26">
        <f t="shared" si="28"/>
        <v>0</v>
      </c>
      <c r="W294" s="24">
        <v>1</v>
      </c>
      <c r="X294" s="24">
        <v>0</v>
      </c>
    </row>
    <row r="295" spans="1:24" x14ac:dyDescent="0.25">
      <c r="A295" s="11">
        <f t="shared" si="29"/>
        <v>294</v>
      </c>
      <c r="B295" s="11">
        <v>201505</v>
      </c>
      <c r="C295" s="11">
        <v>1234</v>
      </c>
      <c r="D295" s="11">
        <v>1</v>
      </c>
      <c r="E295" s="16" t="s">
        <v>358</v>
      </c>
      <c r="F295" s="16" t="s">
        <v>5</v>
      </c>
      <c r="G295" s="11" t="s">
        <v>1845</v>
      </c>
      <c r="H295" s="13" t="s">
        <v>1277</v>
      </c>
      <c r="I295" s="13">
        <v>67</v>
      </c>
      <c r="J295" s="14">
        <v>42125</v>
      </c>
      <c r="K295" s="11" t="s">
        <v>924</v>
      </c>
      <c r="L295" s="11">
        <v>1</v>
      </c>
      <c r="M295" s="11" t="s">
        <v>976</v>
      </c>
      <c r="N295" s="15" t="s">
        <v>934</v>
      </c>
      <c r="O295" s="13">
        <f t="shared" si="24"/>
        <v>1</v>
      </c>
      <c r="P295" s="13" t="str">
        <f t="shared" si="25"/>
        <v>Atenciones Medicas</v>
      </c>
      <c r="Q295" s="13">
        <f t="shared" si="26"/>
        <v>2</v>
      </c>
      <c r="R295" s="13" t="str">
        <f t="shared" si="27"/>
        <v>Mujer</v>
      </c>
      <c r="S295" s="11">
        <f>VLOOKUP(I295,edades!$B$3:$D$17,3)</f>
        <v>15</v>
      </c>
      <c r="T295" s="11" t="str">
        <f>VLOOKUP(DataCExterna!I295,edades!$B$3:$D$17,2)</f>
        <v>de 65 años a más</v>
      </c>
      <c r="U295" s="11" t="s">
        <v>976</v>
      </c>
      <c r="V295" s="26">
        <f t="shared" si="28"/>
        <v>1</v>
      </c>
      <c r="W295" s="26">
        <v>1</v>
      </c>
      <c r="X295" s="26">
        <v>1</v>
      </c>
    </row>
    <row r="296" spans="1:24" x14ac:dyDescent="0.25">
      <c r="A296" s="11">
        <f t="shared" si="29"/>
        <v>295</v>
      </c>
      <c r="B296" s="11">
        <v>201505</v>
      </c>
      <c r="C296" s="11">
        <v>1234</v>
      </c>
      <c r="D296" s="11">
        <v>1</v>
      </c>
      <c r="E296" s="16" t="s">
        <v>257</v>
      </c>
      <c r="F296" s="16" t="s">
        <v>5</v>
      </c>
      <c r="G296" s="11" t="s">
        <v>1413</v>
      </c>
      <c r="H296" s="13" t="s">
        <v>1276</v>
      </c>
      <c r="I296" s="13">
        <v>82</v>
      </c>
      <c r="J296" s="14">
        <v>42129</v>
      </c>
      <c r="K296" s="11" t="s">
        <v>925</v>
      </c>
      <c r="L296" s="11">
        <v>1</v>
      </c>
      <c r="M296" s="11" t="s">
        <v>230</v>
      </c>
      <c r="N296" s="11" t="s">
        <v>936</v>
      </c>
      <c r="O296" s="13">
        <f t="shared" si="24"/>
        <v>1</v>
      </c>
      <c r="P296" s="13" t="str">
        <f t="shared" si="25"/>
        <v>Atenciones Medicas</v>
      </c>
      <c r="Q296" s="13">
        <f t="shared" si="26"/>
        <v>1</v>
      </c>
      <c r="R296" s="13" t="str">
        <f t="shared" si="27"/>
        <v>Hombre</v>
      </c>
      <c r="S296" s="11">
        <f>VLOOKUP(I296,edades!$B$3:$D$17,3)</f>
        <v>15</v>
      </c>
      <c r="T296" s="11" t="str">
        <f>VLOOKUP(DataCExterna!I296,edades!$B$3:$D$17,2)</f>
        <v>de 65 años a más</v>
      </c>
      <c r="U296" s="11" t="s">
        <v>230</v>
      </c>
      <c r="V296" s="26">
        <f t="shared" si="28"/>
        <v>0</v>
      </c>
      <c r="W296" s="24">
        <v>1</v>
      </c>
      <c r="X296" s="24">
        <v>0</v>
      </c>
    </row>
    <row r="297" spans="1:24" x14ac:dyDescent="0.25">
      <c r="A297" s="11">
        <f t="shared" si="29"/>
        <v>296</v>
      </c>
      <c r="B297" s="11">
        <v>201505</v>
      </c>
      <c r="C297" s="11">
        <v>1234</v>
      </c>
      <c r="D297" s="11">
        <v>1</v>
      </c>
      <c r="E297" s="16" t="s">
        <v>365</v>
      </c>
      <c r="F297" s="16" t="s">
        <v>5</v>
      </c>
      <c r="G297" s="11" t="s">
        <v>1769</v>
      </c>
      <c r="H297" s="13" t="s">
        <v>1277</v>
      </c>
      <c r="I297" s="13">
        <v>62</v>
      </c>
      <c r="J297" s="14">
        <v>42134</v>
      </c>
      <c r="K297" s="11" t="s">
        <v>924</v>
      </c>
      <c r="L297" s="11">
        <v>1</v>
      </c>
      <c r="M297" s="11" t="s">
        <v>9</v>
      </c>
      <c r="N297" s="11" t="s">
        <v>936</v>
      </c>
      <c r="O297" s="13">
        <f t="shared" si="24"/>
        <v>1</v>
      </c>
      <c r="P297" s="13" t="str">
        <f t="shared" si="25"/>
        <v>Atenciones Medicas</v>
      </c>
      <c r="Q297" s="13">
        <f t="shared" si="26"/>
        <v>2</v>
      </c>
      <c r="R297" s="13" t="str">
        <f t="shared" si="27"/>
        <v>Mujer</v>
      </c>
      <c r="S297" s="11">
        <f>VLOOKUP(I297,edades!$B$3:$D$17,3)</f>
        <v>14</v>
      </c>
      <c r="T297" s="11" t="str">
        <f>VLOOKUP(DataCExterna!I297,edades!$B$3:$D$17,2)</f>
        <v>de 60 a 64 años</v>
      </c>
      <c r="U297" s="11" t="s">
        <v>9</v>
      </c>
      <c r="V297" s="26">
        <f t="shared" si="28"/>
        <v>0</v>
      </c>
      <c r="W297" s="24">
        <v>1</v>
      </c>
      <c r="X297" s="24">
        <v>0</v>
      </c>
    </row>
    <row r="298" spans="1:24" x14ac:dyDescent="0.25">
      <c r="A298" s="11">
        <f t="shared" si="29"/>
        <v>297</v>
      </c>
      <c r="B298" s="11">
        <v>201505</v>
      </c>
      <c r="C298" s="11">
        <v>1234</v>
      </c>
      <c r="D298" s="11">
        <v>1</v>
      </c>
      <c r="E298" s="16" t="s">
        <v>175</v>
      </c>
      <c r="F298" s="16" t="s">
        <v>5</v>
      </c>
      <c r="G298" s="11" t="s">
        <v>1898</v>
      </c>
      <c r="H298" s="13" t="s">
        <v>1277</v>
      </c>
      <c r="I298" s="13">
        <v>35</v>
      </c>
      <c r="J298" s="14">
        <v>42137</v>
      </c>
      <c r="K298" s="11" t="s">
        <v>927</v>
      </c>
      <c r="L298" s="11">
        <v>2</v>
      </c>
      <c r="M298" s="11" t="s">
        <v>1154</v>
      </c>
      <c r="N298" s="11" t="s">
        <v>935</v>
      </c>
      <c r="O298" s="13">
        <f t="shared" si="24"/>
        <v>2</v>
      </c>
      <c r="P298" s="13" t="str">
        <f t="shared" si="25"/>
        <v>Atenciones No Medicas</v>
      </c>
      <c r="Q298" s="13">
        <f t="shared" si="26"/>
        <v>2</v>
      </c>
      <c r="R298" s="13" t="str">
        <f t="shared" si="27"/>
        <v>Mujer</v>
      </c>
      <c r="S298" s="11">
        <f>VLOOKUP(I298,edades!$B$3:$D$17,3)</f>
        <v>9</v>
      </c>
      <c r="T298" s="11" t="str">
        <f>VLOOKUP(DataCExterna!I298,edades!$B$3:$D$17,2)</f>
        <v>de 35 a 39 años</v>
      </c>
      <c r="U298" s="11" t="s">
        <v>1154</v>
      </c>
      <c r="V298" s="26">
        <f t="shared" si="28"/>
        <v>0</v>
      </c>
      <c r="W298" s="24">
        <v>1</v>
      </c>
      <c r="X298" s="24">
        <v>0</v>
      </c>
    </row>
    <row r="299" spans="1:24" x14ac:dyDescent="0.25">
      <c r="A299" s="11">
        <f t="shared" si="29"/>
        <v>298</v>
      </c>
      <c r="B299" s="11">
        <v>201505</v>
      </c>
      <c r="C299" s="11">
        <v>1234</v>
      </c>
      <c r="D299" s="11">
        <v>1</v>
      </c>
      <c r="E299" s="16" t="s">
        <v>156</v>
      </c>
      <c r="F299" s="16" t="s">
        <v>5</v>
      </c>
      <c r="G299" s="11" t="s">
        <v>1910</v>
      </c>
      <c r="H299" s="13" t="s">
        <v>1277</v>
      </c>
      <c r="I299" s="13">
        <v>62</v>
      </c>
      <c r="J299" s="14">
        <v>42125</v>
      </c>
      <c r="K299" s="11" t="s">
        <v>927</v>
      </c>
      <c r="L299" s="11">
        <v>2</v>
      </c>
      <c r="M299" s="11" t="s">
        <v>1128</v>
      </c>
      <c r="N299" s="15" t="s">
        <v>934</v>
      </c>
      <c r="O299" s="13">
        <f t="shared" si="24"/>
        <v>2</v>
      </c>
      <c r="P299" s="13" t="str">
        <f t="shared" si="25"/>
        <v>Atenciones No Medicas</v>
      </c>
      <c r="Q299" s="13">
        <f t="shared" si="26"/>
        <v>2</v>
      </c>
      <c r="R299" s="13" t="str">
        <f t="shared" si="27"/>
        <v>Mujer</v>
      </c>
      <c r="S299" s="11">
        <f>VLOOKUP(I299,edades!$B$3:$D$17,3)</f>
        <v>14</v>
      </c>
      <c r="T299" s="11" t="str">
        <f>VLOOKUP(DataCExterna!I299,edades!$B$3:$D$17,2)</f>
        <v>de 60 a 64 años</v>
      </c>
      <c r="U299" s="11" t="s">
        <v>1128</v>
      </c>
      <c r="V299" s="26">
        <f t="shared" si="28"/>
        <v>1</v>
      </c>
      <c r="W299" s="26">
        <v>1</v>
      </c>
      <c r="X299" s="26">
        <v>1</v>
      </c>
    </row>
    <row r="300" spans="1:24" x14ac:dyDescent="0.25">
      <c r="A300" s="11">
        <f t="shared" si="29"/>
        <v>299</v>
      </c>
      <c r="B300" s="11">
        <v>201505</v>
      </c>
      <c r="C300" s="11">
        <v>1234</v>
      </c>
      <c r="D300" s="11">
        <v>1</v>
      </c>
      <c r="E300" s="16" t="s">
        <v>872</v>
      </c>
      <c r="F300" s="16" t="s">
        <v>5</v>
      </c>
      <c r="G300" s="11" t="s">
        <v>1928</v>
      </c>
      <c r="H300" s="13" t="s">
        <v>1276</v>
      </c>
      <c r="I300" s="13">
        <v>65</v>
      </c>
      <c r="J300" s="14">
        <v>42125</v>
      </c>
      <c r="K300" s="11" t="s">
        <v>927</v>
      </c>
      <c r="L300" s="11">
        <v>2</v>
      </c>
      <c r="M300" s="11" t="s">
        <v>1139</v>
      </c>
      <c r="N300" s="11" t="s">
        <v>935</v>
      </c>
      <c r="O300" s="13">
        <f t="shared" si="24"/>
        <v>2</v>
      </c>
      <c r="P300" s="13" t="str">
        <f t="shared" si="25"/>
        <v>Atenciones No Medicas</v>
      </c>
      <c r="Q300" s="13">
        <f t="shared" si="26"/>
        <v>1</v>
      </c>
      <c r="R300" s="13" t="str">
        <f t="shared" si="27"/>
        <v>Hombre</v>
      </c>
      <c r="S300" s="11">
        <f>VLOOKUP(I300,edades!$B$3:$D$17,3)</f>
        <v>15</v>
      </c>
      <c r="T300" s="11" t="str">
        <f>VLOOKUP(DataCExterna!I300,edades!$B$3:$D$17,2)</f>
        <v>de 65 años a más</v>
      </c>
      <c r="U300" s="11" t="s">
        <v>1139</v>
      </c>
      <c r="V300" s="26">
        <f t="shared" si="28"/>
        <v>0</v>
      </c>
      <c r="W300" s="24">
        <v>1</v>
      </c>
      <c r="X300" s="24">
        <v>0</v>
      </c>
    </row>
    <row r="301" spans="1:24" x14ac:dyDescent="0.25">
      <c r="A301" s="11">
        <f t="shared" si="29"/>
        <v>300</v>
      </c>
      <c r="B301" s="11">
        <v>201505</v>
      </c>
      <c r="C301" s="11">
        <v>1234</v>
      </c>
      <c r="D301" s="11">
        <v>1</v>
      </c>
      <c r="E301" s="16" t="s">
        <v>286</v>
      </c>
      <c r="F301" s="16" t="s">
        <v>5</v>
      </c>
      <c r="G301" s="11" t="s">
        <v>1507</v>
      </c>
      <c r="H301" s="13" t="s">
        <v>1276</v>
      </c>
      <c r="I301" s="13">
        <v>78</v>
      </c>
      <c r="J301" s="14">
        <v>42129</v>
      </c>
      <c r="K301" s="11" t="s">
        <v>926</v>
      </c>
      <c r="L301" s="11">
        <v>2</v>
      </c>
      <c r="M301" s="11" t="s">
        <v>1197</v>
      </c>
      <c r="N301" s="11" t="s">
        <v>936</v>
      </c>
      <c r="O301" s="13">
        <f t="shared" si="24"/>
        <v>2</v>
      </c>
      <c r="P301" s="13" t="str">
        <f t="shared" si="25"/>
        <v>Atenciones No Medicas</v>
      </c>
      <c r="Q301" s="13">
        <f t="shared" si="26"/>
        <v>1</v>
      </c>
      <c r="R301" s="13" t="str">
        <f t="shared" si="27"/>
        <v>Hombre</v>
      </c>
      <c r="S301" s="11">
        <f>VLOOKUP(I301,edades!$B$3:$D$17,3)</f>
        <v>15</v>
      </c>
      <c r="T301" s="11" t="str">
        <f>VLOOKUP(DataCExterna!I301,edades!$B$3:$D$17,2)</f>
        <v>de 65 años a más</v>
      </c>
      <c r="U301" s="11" t="s">
        <v>1197</v>
      </c>
      <c r="V301" s="26">
        <f t="shared" si="28"/>
        <v>0</v>
      </c>
      <c r="W301" s="24">
        <v>1</v>
      </c>
      <c r="X301" s="24">
        <v>0</v>
      </c>
    </row>
    <row r="302" spans="1:24" x14ac:dyDescent="0.25">
      <c r="A302" s="11">
        <f t="shared" si="29"/>
        <v>301</v>
      </c>
      <c r="B302" s="11">
        <v>201505</v>
      </c>
      <c r="C302" s="11">
        <v>1234</v>
      </c>
      <c r="D302" s="11">
        <v>1</v>
      </c>
      <c r="E302" s="16" t="s">
        <v>26</v>
      </c>
      <c r="F302" s="16" t="s">
        <v>5</v>
      </c>
      <c r="G302" s="11" t="s">
        <v>1762</v>
      </c>
      <c r="H302" s="13" t="s">
        <v>1277</v>
      </c>
      <c r="I302" s="13">
        <v>58</v>
      </c>
      <c r="J302" s="14">
        <v>42125</v>
      </c>
      <c r="K302" s="11" t="s">
        <v>924</v>
      </c>
      <c r="L302" s="11">
        <v>1</v>
      </c>
      <c r="M302" s="11" t="s">
        <v>975</v>
      </c>
      <c r="N302" s="11" t="s">
        <v>936</v>
      </c>
      <c r="O302" s="13">
        <f t="shared" si="24"/>
        <v>1</v>
      </c>
      <c r="P302" s="13" t="str">
        <f t="shared" si="25"/>
        <v>Atenciones Medicas</v>
      </c>
      <c r="Q302" s="13">
        <f t="shared" si="26"/>
        <v>2</v>
      </c>
      <c r="R302" s="13" t="str">
        <f t="shared" si="27"/>
        <v>Mujer</v>
      </c>
      <c r="S302" s="11">
        <f>VLOOKUP(I302,edades!$B$3:$D$17,3)</f>
        <v>13</v>
      </c>
      <c r="T302" s="11" t="str">
        <f>VLOOKUP(DataCExterna!I302,edades!$B$3:$D$17,2)</f>
        <v>de 55 a 59 años</v>
      </c>
      <c r="U302" s="11" t="s">
        <v>975</v>
      </c>
      <c r="V302" s="26">
        <f t="shared" si="28"/>
        <v>0</v>
      </c>
      <c r="W302" s="24">
        <v>1</v>
      </c>
      <c r="X302" s="24">
        <v>0</v>
      </c>
    </row>
    <row r="303" spans="1:24" x14ac:dyDescent="0.25">
      <c r="A303" s="11">
        <f t="shared" si="29"/>
        <v>302</v>
      </c>
      <c r="B303" s="11">
        <v>201505</v>
      </c>
      <c r="C303" s="11">
        <v>1234</v>
      </c>
      <c r="D303" s="11">
        <v>1</v>
      </c>
      <c r="E303" s="16" t="s">
        <v>158</v>
      </c>
      <c r="F303" s="16" t="s">
        <v>5</v>
      </c>
      <c r="G303" s="11" t="s">
        <v>1826</v>
      </c>
      <c r="H303" s="13" t="s">
        <v>1277</v>
      </c>
      <c r="I303" s="13">
        <v>65</v>
      </c>
      <c r="J303" s="14">
        <v>42135</v>
      </c>
      <c r="K303" s="11" t="s">
        <v>924</v>
      </c>
      <c r="L303" s="11">
        <v>1</v>
      </c>
      <c r="M303" s="11" t="s">
        <v>30</v>
      </c>
      <c r="N303" s="15" t="s">
        <v>934</v>
      </c>
      <c r="O303" s="13">
        <f t="shared" si="24"/>
        <v>1</v>
      </c>
      <c r="P303" s="13" t="str">
        <f t="shared" si="25"/>
        <v>Atenciones Medicas</v>
      </c>
      <c r="Q303" s="13">
        <f t="shared" si="26"/>
        <v>2</v>
      </c>
      <c r="R303" s="13" t="str">
        <f t="shared" si="27"/>
        <v>Mujer</v>
      </c>
      <c r="S303" s="11">
        <f>VLOOKUP(I303,edades!$B$3:$D$17,3)</f>
        <v>15</v>
      </c>
      <c r="T303" s="11" t="str">
        <f>VLOOKUP(DataCExterna!I303,edades!$B$3:$D$17,2)</f>
        <v>de 65 años a más</v>
      </c>
      <c r="U303" s="11" t="s">
        <v>30</v>
      </c>
      <c r="V303" s="26">
        <f t="shared" si="28"/>
        <v>1</v>
      </c>
      <c r="W303" s="26">
        <v>1</v>
      </c>
      <c r="X303" s="26">
        <v>1</v>
      </c>
    </row>
    <row r="304" spans="1:24" x14ac:dyDescent="0.25">
      <c r="A304" s="11">
        <f t="shared" si="29"/>
        <v>303</v>
      </c>
      <c r="B304" s="11">
        <v>201505</v>
      </c>
      <c r="C304" s="11">
        <v>1234</v>
      </c>
      <c r="D304" s="11">
        <v>1</v>
      </c>
      <c r="E304" s="16" t="s">
        <v>581</v>
      </c>
      <c r="F304" s="16" t="s">
        <v>5</v>
      </c>
      <c r="G304" s="11" t="s">
        <v>1480</v>
      </c>
      <c r="H304" s="13" t="s">
        <v>1277</v>
      </c>
      <c r="I304" s="13">
        <v>47</v>
      </c>
      <c r="J304" s="14">
        <v>42129</v>
      </c>
      <c r="K304" s="11" t="s">
        <v>925</v>
      </c>
      <c r="L304" s="11">
        <v>1</v>
      </c>
      <c r="M304" s="11" t="s">
        <v>1187</v>
      </c>
      <c r="N304" s="11" t="s">
        <v>936</v>
      </c>
      <c r="O304" s="13">
        <f t="shared" si="24"/>
        <v>1</v>
      </c>
      <c r="P304" s="13" t="str">
        <f t="shared" si="25"/>
        <v>Atenciones Medicas</v>
      </c>
      <c r="Q304" s="13">
        <f t="shared" si="26"/>
        <v>2</v>
      </c>
      <c r="R304" s="13" t="str">
        <f t="shared" si="27"/>
        <v>Mujer</v>
      </c>
      <c r="S304" s="11">
        <f>VLOOKUP(I304,edades!$B$3:$D$17,3)</f>
        <v>11</v>
      </c>
      <c r="T304" s="11" t="str">
        <f>VLOOKUP(DataCExterna!I304,edades!$B$3:$D$17,2)</f>
        <v>de 45 a 49 años</v>
      </c>
      <c r="U304" s="11" t="s">
        <v>1187</v>
      </c>
      <c r="V304" s="26">
        <f t="shared" si="28"/>
        <v>0</v>
      </c>
      <c r="W304" s="24">
        <v>1</v>
      </c>
      <c r="X304" s="24">
        <v>0</v>
      </c>
    </row>
    <row r="305" spans="1:24" x14ac:dyDescent="0.25">
      <c r="A305" s="11">
        <f t="shared" si="29"/>
        <v>304</v>
      </c>
      <c r="B305" s="11">
        <v>201505</v>
      </c>
      <c r="C305" s="11">
        <v>1234</v>
      </c>
      <c r="D305" s="11">
        <v>1</v>
      </c>
      <c r="E305" s="16" t="s">
        <v>111</v>
      </c>
      <c r="F305" s="16" t="s">
        <v>5</v>
      </c>
      <c r="G305" s="11" t="s">
        <v>1803</v>
      </c>
      <c r="H305" s="13" t="s">
        <v>1276</v>
      </c>
      <c r="I305" s="13">
        <v>68</v>
      </c>
      <c r="J305" s="14">
        <v>42134</v>
      </c>
      <c r="K305" s="11" t="s">
        <v>924</v>
      </c>
      <c r="L305" s="11">
        <v>1</v>
      </c>
      <c r="M305" s="11" t="s">
        <v>34</v>
      </c>
      <c r="N305" s="11" t="s">
        <v>935</v>
      </c>
      <c r="O305" s="13">
        <f t="shared" si="24"/>
        <v>1</v>
      </c>
      <c r="P305" s="13" t="str">
        <f t="shared" si="25"/>
        <v>Atenciones Medicas</v>
      </c>
      <c r="Q305" s="13">
        <f t="shared" si="26"/>
        <v>1</v>
      </c>
      <c r="R305" s="13" t="str">
        <f t="shared" si="27"/>
        <v>Hombre</v>
      </c>
      <c r="S305" s="11">
        <f>VLOOKUP(I305,edades!$B$3:$D$17,3)</f>
        <v>15</v>
      </c>
      <c r="T305" s="11" t="str">
        <f>VLOOKUP(DataCExterna!I305,edades!$B$3:$D$17,2)</f>
        <v>de 65 años a más</v>
      </c>
      <c r="U305" s="11" t="s">
        <v>34</v>
      </c>
      <c r="V305" s="26">
        <f t="shared" si="28"/>
        <v>0</v>
      </c>
      <c r="W305" s="24">
        <v>1</v>
      </c>
      <c r="X305" s="24">
        <v>0</v>
      </c>
    </row>
    <row r="306" spans="1:24" x14ac:dyDescent="0.25">
      <c r="A306" s="11">
        <f t="shared" si="29"/>
        <v>305</v>
      </c>
      <c r="B306" s="11">
        <v>201505</v>
      </c>
      <c r="C306" s="11">
        <v>1234</v>
      </c>
      <c r="D306" s="11">
        <v>1</v>
      </c>
      <c r="E306" s="16" t="s">
        <v>162</v>
      </c>
      <c r="F306" s="16" t="s">
        <v>5</v>
      </c>
      <c r="G306" s="11" t="s">
        <v>1489</v>
      </c>
      <c r="H306" s="13" t="s">
        <v>1277</v>
      </c>
      <c r="I306" s="13">
        <v>77</v>
      </c>
      <c r="J306" s="14">
        <v>42129</v>
      </c>
      <c r="K306" s="11" t="s">
        <v>925</v>
      </c>
      <c r="L306" s="11">
        <v>1</v>
      </c>
      <c r="M306" s="11" t="s">
        <v>1166</v>
      </c>
      <c r="N306" s="15" t="s">
        <v>934</v>
      </c>
      <c r="O306" s="13">
        <f t="shared" si="24"/>
        <v>1</v>
      </c>
      <c r="P306" s="13" t="str">
        <f t="shared" si="25"/>
        <v>Atenciones Medicas</v>
      </c>
      <c r="Q306" s="13">
        <f t="shared" si="26"/>
        <v>2</v>
      </c>
      <c r="R306" s="13" t="str">
        <f t="shared" si="27"/>
        <v>Mujer</v>
      </c>
      <c r="S306" s="11">
        <f>VLOOKUP(I306,edades!$B$3:$D$17,3)</f>
        <v>15</v>
      </c>
      <c r="T306" s="11" t="str">
        <f>VLOOKUP(DataCExterna!I306,edades!$B$3:$D$17,2)</f>
        <v>de 65 años a más</v>
      </c>
      <c r="U306" s="11" t="s">
        <v>1166</v>
      </c>
      <c r="V306" s="26">
        <f t="shared" si="28"/>
        <v>1</v>
      </c>
      <c r="W306" s="26">
        <v>1</v>
      </c>
      <c r="X306" s="26">
        <v>1</v>
      </c>
    </row>
    <row r="307" spans="1:24" x14ac:dyDescent="0.25">
      <c r="A307" s="11">
        <f t="shared" si="29"/>
        <v>306</v>
      </c>
      <c r="B307" s="11">
        <v>201505</v>
      </c>
      <c r="C307" s="11">
        <v>1234</v>
      </c>
      <c r="D307" s="11">
        <v>1</v>
      </c>
      <c r="E307" s="16" t="s">
        <v>91</v>
      </c>
      <c r="F307" s="16" t="s">
        <v>5</v>
      </c>
      <c r="G307" s="11" t="s">
        <v>1538</v>
      </c>
      <c r="H307" s="13" t="s">
        <v>1277</v>
      </c>
      <c r="I307" s="13">
        <v>57</v>
      </c>
      <c r="J307" s="14">
        <v>42125</v>
      </c>
      <c r="K307" s="11" t="s">
        <v>926</v>
      </c>
      <c r="L307" s="11">
        <v>2</v>
      </c>
      <c r="M307" s="11" t="s">
        <v>263</v>
      </c>
      <c r="N307" s="11" t="s">
        <v>936</v>
      </c>
      <c r="O307" s="13">
        <f t="shared" si="24"/>
        <v>2</v>
      </c>
      <c r="P307" s="13" t="str">
        <f t="shared" si="25"/>
        <v>Atenciones No Medicas</v>
      </c>
      <c r="Q307" s="13">
        <f t="shared" si="26"/>
        <v>2</v>
      </c>
      <c r="R307" s="13" t="str">
        <f t="shared" si="27"/>
        <v>Mujer</v>
      </c>
      <c r="S307" s="11">
        <f>VLOOKUP(I307,edades!$B$3:$D$17,3)</f>
        <v>13</v>
      </c>
      <c r="T307" s="11" t="str">
        <f>VLOOKUP(DataCExterna!I307,edades!$B$3:$D$17,2)</f>
        <v>de 55 a 59 años</v>
      </c>
      <c r="U307" s="11" t="s">
        <v>263</v>
      </c>
      <c r="V307" s="26">
        <f t="shared" si="28"/>
        <v>0</v>
      </c>
      <c r="W307" s="24">
        <v>1</v>
      </c>
      <c r="X307" s="24">
        <v>0</v>
      </c>
    </row>
    <row r="308" spans="1:24" x14ac:dyDescent="0.25">
      <c r="A308" s="11">
        <f t="shared" si="29"/>
        <v>307</v>
      </c>
      <c r="B308" s="11">
        <v>201505</v>
      </c>
      <c r="C308" s="11">
        <v>1234</v>
      </c>
      <c r="D308" s="11">
        <v>1</v>
      </c>
      <c r="E308" s="16" t="s">
        <v>219</v>
      </c>
      <c r="F308" s="16" t="s">
        <v>5</v>
      </c>
      <c r="G308" s="11" t="s">
        <v>1638</v>
      </c>
      <c r="H308" s="13" t="s">
        <v>1277</v>
      </c>
      <c r="I308" s="13">
        <v>74</v>
      </c>
      <c r="J308" s="14">
        <v>42134</v>
      </c>
      <c r="K308" s="11" t="s">
        <v>923</v>
      </c>
      <c r="L308" s="11">
        <v>1</v>
      </c>
      <c r="M308" s="11" t="s">
        <v>1046</v>
      </c>
      <c r="N308" s="11" t="s">
        <v>936</v>
      </c>
      <c r="O308" s="13">
        <f t="shared" si="24"/>
        <v>1</v>
      </c>
      <c r="P308" s="13" t="str">
        <f t="shared" si="25"/>
        <v>Atenciones Medicas</v>
      </c>
      <c r="Q308" s="13">
        <f t="shared" si="26"/>
        <v>2</v>
      </c>
      <c r="R308" s="13" t="str">
        <f t="shared" si="27"/>
        <v>Mujer</v>
      </c>
      <c r="S308" s="11">
        <f>VLOOKUP(I308,edades!$B$3:$D$17,3)</f>
        <v>15</v>
      </c>
      <c r="T308" s="11" t="str">
        <f>VLOOKUP(DataCExterna!I308,edades!$B$3:$D$17,2)</f>
        <v>de 65 años a más</v>
      </c>
      <c r="U308" s="11" t="s">
        <v>1046</v>
      </c>
      <c r="V308" s="26">
        <f t="shared" si="28"/>
        <v>0</v>
      </c>
      <c r="W308" s="24">
        <v>1</v>
      </c>
      <c r="X308" s="24">
        <v>0</v>
      </c>
    </row>
    <row r="309" spans="1:24" x14ac:dyDescent="0.25">
      <c r="A309" s="11">
        <f t="shared" si="29"/>
        <v>308</v>
      </c>
      <c r="B309" s="11">
        <v>201505</v>
      </c>
      <c r="C309" s="11">
        <v>1234</v>
      </c>
      <c r="D309" s="11">
        <v>1</v>
      </c>
      <c r="E309" s="16" t="s">
        <v>473</v>
      </c>
      <c r="F309" s="16" t="s">
        <v>5</v>
      </c>
      <c r="G309" s="11" t="s">
        <v>1698</v>
      </c>
      <c r="H309" s="13" t="s">
        <v>1276</v>
      </c>
      <c r="I309" s="13">
        <v>43</v>
      </c>
      <c r="J309" s="14">
        <v>42134</v>
      </c>
      <c r="K309" s="11" t="s">
        <v>923</v>
      </c>
      <c r="L309" s="11">
        <v>1</v>
      </c>
      <c r="M309" s="11" t="s">
        <v>1039</v>
      </c>
      <c r="N309" s="15" t="s">
        <v>934</v>
      </c>
      <c r="O309" s="13">
        <f t="shared" si="24"/>
        <v>1</v>
      </c>
      <c r="P309" s="13" t="str">
        <f t="shared" si="25"/>
        <v>Atenciones Medicas</v>
      </c>
      <c r="Q309" s="13">
        <f t="shared" si="26"/>
        <v>1</v>
      </c>
      <c r="R309" s="13" t="str">
        <f t="shared" si="27"/>
        <v>Hombre</v>
      </c>
      <c r="S309" s="11">
        <f>VLOOKUP(I309,edades!$B$3:$D$17,3)</f>
        <v>10</v>
      </c>
      <c r="T309" s="11" t="str">
        <f>VLOOKUP(DataCExterna!I309,edades!$B$3:$D$17,2)</f>
        <v>de 40 a 44 años</v>
      </c>
      <c r="U309" s="11" t="s">
        <v>1039</v>
      </c>
      <c r="V309" s="26">
        <f t="shared" si="28"/>
        <v>1</v>
      </c>
      <c r="W309" s="26">
        <v>1</v>
      </c>
      <c r="X309" s="26">
        <v>1</v>
      </c>
    </row>
    <row r="310" spans="1:24" x14ac:dyDescent="0.25">
      <c r="A310" s="11">
        <f t="shared" si="29"/>
        <v>309</v>
      </c>
      <c r="B310" s="11">
        <v>201505</v>
      </c>
      <c r="C310" s="11">
        <v>1234</v>
      </c>
      <c r="D310" s="11">
        <v>1</v>
      </c>
      <c r="E310" s="16" t="s">
        <v>808</v>
      </c>
      <c r="F310" s="16" t="s">
        <v>5</v>
      </c>
      <c r="G310" s="11" t="s">
        <v>1327</v>
      </c>
      <c r="H310" s="13" t="s">
        <v>1277</v>
      </c>
      <c r="I310" s="13">
        <v>69</v>
      </c>
      <c r="J310" s="14">
        <v>42134</v>
      </c>
      <c r="K310" s="11" t="s">
        <v>931</v>
      </c>
      <c r="L310" s="11">
        <v>1</v>
      </c>
      <c r="M310" s="11" t="s">
        <v>1012</v>
      </c>
      <c r="N310" s="11" t="s">
        <v>936</v>
      </c>
      <c r="O310" s="13">
        <f t="shared" si="24"/>
        <v>1</v>
      </c>
      <c r="P310" s="13" t="str">
        <f t="shared" si="25"/>
        <v>Atenciones Medicas</v>
      </c>
      <c r="Q310" s="13">
        <f t="shared" si="26"/>
        <v>2</v>
      </c>
      <c r="R310" s="13" t="str">
        <f t="shared" si="27"/>
        <v>Mujer</v>
      </c>
      <c r="S310" s="11">
        <f>VLOOKUP(I310,edades!$B$3:$D$17,3)</f>
        <v>15</v>
      </c>
      <c r="T310" s="11" t="str">
        <f>VLOOKUP(DataCExterna!I310,edades!$B$3:$D$17,2)</f>
        <v>de 65 años a más</v>
      </c>
      <c r="U310" s="11" t="s">
        <v>1012</v>
      </c>
      <c r="V310" s="26">
        <f t="shared" si="28"/>
        <v>0</v>
      </c>
      <c r="W310" s="24">
        <v>1</v>
      </c>
      <c r="X310" s="24">
        <v>0</v>
      </c>
    </row>
    <row r="311" spans="1:24" x14ac:dyDescent="0.25">
      <c r="A311" s="11">
        <f t="shared" si="29"/>
        <v>310</v>
      </c>
      <c r="B311" s="11">
        <v>201505</v>
      </c>
      <c r="C311" s="11">
        <v>1234</v>
      </c>
      <c r="D311" s="11">
        <v>1</v>
      </c>
      <c r="E311" s="16" t="s">
        <v>706</v>
      </c>
      <c r="F311" s="16" t="s">
        <v>5</v>
      </c>
      <c r="G311" s="11" t="s">
        <v>1571</v>
      </c>
      <c r="H311" s="13" t="s">
        <v>1277</v>
      </c>
      <c r="I311" s="13">
        <v>56</v>
      </c>
      <c r="J311" s="14">
        <v>42133</v>
      </c>
      <c r="K311" s="11" t="s">
        <v>923</v>
      </c>
      <c r="L311" s="11">
        <v>1</v>
      </c>
      <c r="M311" s="11" t="s">
        <v>1046</v>
      </c>
      <c r="N311" s="11" t="s">
        <v>936</v>
      </c>
      <c r="O311" s="13">
        <f t="shared" si="24"/>
        <v>1</v>
      </c>
      <c r="P311" s="13" t="str">
        <f t="shared" si="25"/>
        <v>Atenciones Medicas</v>
      </c>
      <c r="Q311" s="13">
        <f t="shared" si="26"/>
        <v>2</v>
      </c>
      <c r="R311" s="13" t="str">
        <f t="shared" si="27"/>
        <v>Mujer</v>
      </c>
      <c r="S311" s="11">
        <f>VLOOKUP(I311,edades!$B$3:$D$17,3)</f>
        <v>13</v>
      </c>
      <c r="T311" s="11" t="str">
        <f>VLOOKUP(DataCExterna!I311,edades!$B$3:$D$17,2)</f>
        <v>de 55 a 59 años</v>
      </c>
      <c r="U311" s="11" t="s">
        <v>1046</v>
      </c>
      <c r="V311" s="26">
        <f t="shared" si="28"/>
        <v>0</v>
      </c>
      <c r="W311" s="24">
        <v>1</v>
      </c>
      <c r="X311" s="24">
        <v>0</v>
      </c>
    </row>
    <row r="312" spans="1:24" x14ac:dyDescent="0.25">
      <c r="A312" s="11">
        <f t="shared" si="29"/>
        <v>311</v>
      </c>
      <c r="B312" s="11">
        <v>201505</v>
      </c>
      <c r="C312" s="11">
        <v>1234</v>
      </c>
      <c r="D312" s="11">
        <v>1</v>
      </c>
      <c r="E312" s="16" t="s">
        <v>799</v>
      </c>
      <c r="F312" s="16" t="s">
        <v>5</v>
      </c>
      <c r="G312" s="11" t="s">
        <v>1306</v>
      </c>
      <c r="H312" s="13" t="s">
        <v>1277</v>
      </c>
      <c r="I312" s="13">
        <v>57</v>
      </c>
      <c r="J312" s="14">
        <v>42131</v>
      </c>
      <c r="K312" s="11" t="s">
        <v>931</v>
      </c>
      <c r="L312" s="11">
        <v>1</v>
      </c>
      <c r="M312" s="11" t="s">
        <v>1112</v>
      </c>
      <c r="N312" s="15" t="s">
        <v>934</v>
      </c>
      <c r="O312" s="13">
        <f t="shared" si="24"/>
        <v>1</v>
      </c>
      <c r="P312" s="13" t="str">
        <f t="shared" si="25"/>
        <v>Atenciones Medicas</v>
      </c>
      <c r="Q312" s="13">
        <f t="shared" si="26"/>
        <v>2</v>
      </c>
      <c r="R312" s="13" t="str">
        <f t="shared" si="27"/>
        <v>Mujer</v>
      </c>
      <c r="S312" s="11">
        <f>VLOOKUP(I312,edades!$B$3:$D$17,3)</f>
        <v>13</v>
      </c>
      <c r="T312" s="11" t="str">
        <f>VLOOKUP(DataCExterna!I312,edades!$B$3:$D$17,2)</f>
        <v>de 55 a 59 años</v>
      </c>
      <c r="U312" s="11" t="s">
        <v>1112</v>
      </c>
      <c r="V312" s="26">
        <f t="shared" si="28"/>
        <v>1</v>
      </c>
      <c r="W312" s="26">
        <v>1</v>
      </c>
      <c r="X312" s="26">
        <v>1</v>
      </c>
    </row>
    <row r="313" spans="1:24" x14ac:dyDescent="0.25">
      <c r="A313" s="11">
        <f t="shared" si="29"/>
        <v>312</v>
      </c>
      <c r="B313" s="11">
        <v>201505</v>
      </c>
      <c r="C313" s="11">
        <v>1234</v>
      </c>
      <c r="D313" s="11">
        <v>1</v>
      </c>
      <c r="E313" s="16" t="s">
        <v>844</v>
      </c>
      <c r="F313" s="16" t="s">
        <v>5</v>
      </c>
      <c r="G313" s="11" t="s">
        <v>1683</v>
      </c>
      <c r="H313" s="13" t="s">
        <v>1276</v>
      </c>
      <c r="I313" s="13">
        <v>82</v>
      </c>
      <c r="J313" s="14">
        <v>42135</v>
      </c>
      <c r="K313" s="11" t="s">
        <v>923</v>
      </c>
      <c r="L313" s="11">
        <v>1</v>
      </c>
      <c r="M313" s="11" t="s">
        <v>14</v>
      </c>
      <c r="N313" s="11" t="s">
        <v>935</v>
      </c>
      <c r="O313" s="13">
        <f t="shared" si="24"/>
        <v>1</v>
      </c>
      <c r="P313" s="13" t="str">
        <f t="shared" si="25"/>
        <v>Atenciones Medicas</v>
      </c>
      <c r="Q313" s="13">
        <f t="shared" si="26"/>
        <v>1</v>
      </c>
      <c r="R313" s="13" t="str">
        <f t="shared" si="27"/>
        <v>Hombre</v>
      </c>
      <c r="S313" s="11">
        <f>VLOOKUP(I313,edades!$B$3:$D$17,3)</f>
        <v>15</v>
      </c>
      <c r="T313" s="11" t="str">
        <f>VLOOKUP(DataCExterna!I313,edades!$B$3:$D$17,2)</f>
        <v>de 65 años a más</v>
      </c>
      <c r="U313" s="11" t="s">
        <v>14</v>
      </c>
      <c r="V313" s="26">
        <f t="shared" si="28"/>
        <v>0</v>
      </c>
      <c r="W313" s="24">
        <v>1</v>
      </c>
      <c r="X313" s="24">
        <v>0</v>
      </c>
    </row>
    <row r="314" spans="1:24" x14ac:dyDescent="0.25">
      <c r="A314" s="11">
        <f t="shared" si="29"/>
        <v>313</v>
      </c>
      <c r="B314" s="11">
        <v>201505</v>
      </c>
      <c r="C314" s="11">
        <v>1234</v>
      </c>
      <c r="D314" s="11">
        <v>1</v>
      </c>
      <c r="E314" s="16" t="s">
        <v>713</v>
      </c>
      <c r="F314" s="16" t="s">
        <v>5</v>
      </c>
      <c r="G314" s="11" t="s">
        <v>1626</v>
      </c>
      <c r="H314" s="13" t="s">
        <v>1276</v>
      </c>
      <c r="I314" s="13">
        <v>21</v>
      </c>
      <c r="J314" s="14">
        <v>42134</v>
      </c>
      <c r="K314" s="11" t="s">
        <v>923</v>
      </c>
      <c r="L314" s="11">
        <v>1</v>
      </c>
      <c r="M314" s="11" t="s">
        <v>1028</v>
      </c>
      <c r="N314" s="11" t="s">
        <v>935</v>
      </c>
      <c r="O314" s="13">
        <f t="shared" si="24"/>
        <v>1</v>
      </c>
      <c r="P314" s="13" t="str">
        <f t="shared" si="25"/>
        <v>Atenciones Medicas</v>
      </c>
      <c r="Q314" s="13">
        <f t="shared" si="26"/>
        <v>1</v>
      </c>
      <c r="R314" s="13" t="str">
        <f t="shared" si="27"/>
        <v>Hombre</v>
      </c>
      <c r="S314" s="11">
        <f>VLOOKUP(I314,edades!$B$3:$D$17,3)</f>
        <v>6</v>
      </c>
      <c r="T314" s="11" t="str">
        <f>VLOOKUP(DataCExterna!I314,edades!$B$3:$D$17,2)</f>
        <v>de 20 a 24 años</v>
      </c>
      <c r="U314" s="11" t="s">
        <v>1028</v>
      </c>
      <c r="V314" s="26">
        <f t="shared" si="28"/>
        <v>0</v>
      </c>
      <c r="W314" s="24">
        <v>1</v>
      </c>
      <c r="X314" s="24">
        <v>0</v>
      </c>
    </row>
    <row r="315" spans="1:24" x14ac:dyDescent="0.25">
      <c r="A315" s="11">
        <f t="shared" si="29"/>
        <v>314</v>
      </c>
      <c r="B315" s="11">
        <v>201505</v>
      </c>
      <c r="C315" s="11">
        <v>1234</v>
      </c>
      <c r="D315" s="11">
        <v>1</v>
      </c>
      <c r="E315" s="16" t="s">
        <v>557</v>
      </c>
      <c r="F315" s="16" t="s">
        <v>5</v>
      </c>
      <c r="G315" s="11" t="s">
        <v>1364</v>
      </c>
      <c r="H315" s="13" t="s">
        <v>1277</v>
      </c>
      <c r="I315" s="13">
        <v>47</v>
      </c>
      <c r="J315" s="14">
        <v>42132</v>
      </c>
      <c r="K315" s="11" t="s">
        <v>931</v>
      </c>
      <c r="L315" s="11">
        <v>1</v>
      </c>
      <c r="M315" s="11" t="s">
        <v>1239</v>
      </c>
      <c r="N315" s="11" t="s">
        <v>935</v>
      </c>
      <c r="O315" s="13">
        <f t="shared" si="24"/>
        <v>1</v>
      </c>
      <c r="P315" s="13" t="str">
        <f t="shared" si="25"/>
        <v>Atenciones Medicas</v>
      </c>
      <c r="Q315" s="13">
        <f t="shared" si="26"/>
        <v>2</v>
      </c>
      <c r="R315" s="13" t="str">
        <f t="shared" si="27"/>
        <v>Mujer</v>
      </c>
      <c r="S315" s="11">
        <f>VLOOKUP(I315,edades!$B$3:$D$17,3)</f>
        <v>11</v>
      </c>
      <c r="T315" s="11" t="str">
        <f>VLOOKUP(DataCExterna!I315,edades!$B$3:$D$17,2)</f>
        <v>de 45 a 49 años</v>
      </c>
      <c r="U315" s="11" t="s">
        <v>1239</v>
      </c>
      <c r="V315" s="26">
        <f t="shared" si="28"/>
        <v>0</v>
      </c>
      <c r="W315" s="24">
        <v>1</v>
      </c>
      <c r="X315" s="24">
        <v>0</v>
      </c>
    </row>
    <row r="316" spans="1:24" x14ac:dyDescent="0.25">
      <c r="A316" s="11">
        <f t="shared" si="29"/>
        <v>315</v>
      </c>
      <c r="B316" s="11">
        <v>201505</v>
      </c>
      <c r="C316" s="11">
        <v>1234</v>
      </c>
      <c r="D316" s="11">
        <v>1</v>
      </c>
      <c r="E316" s="16" t="s">
        <v>694</v>
      </c>
      <c r="F316" s="16" t="s">
        <v>5</v>
      </c>
      <c r="G316" s="11" t="s">
        <v>1685</v>
      </c>
      <c r="H316" s="13" t="s">
        <v>1277</v>
      </c>
      <c r="I316" s="13">
        <v>39</v>
      </c>
      <c r="J316" s="14">
        <v>42132</v>
      </c>
      <c r="K316" s="11" t="s">
        <v>923</v>
      </c>
      <c r="L316" s="11">
        <v>1</v>
      </c>
      <c r="M316" s="11" t="s">
        <v>1110</v>
      </c>
      <c r="N316" s="11" t="s">
        <v>936</v>
      </c>
      <c r="O316" s="13">
        <f t="shared" si="24"/>
        <v>1</v>
      </c>
      <c r="P316" s="13" t="str">
        <f t="shared" si="25"/>
        <v>Atenciones Medicas</v>
      </c>
      <c r="Q316" s="13">
        <f t="shared" si="26"/>
        <v>2</v>
      </c>
      <c r="R316" s="13" t="str">
        <f t="shared" si="27"/>
        <v>Mujer</v>
      </c>
      <c r="S316" s="11">
        <f>VLOOKUP(I316,edades!$B$3:$D$17,3)</f>
        <v>9</v>
      </c>
      <c r="T316" s="11" t="str">
        <f>VLOOKUP(DataCExterna!I316,edades!$B$3:$D$17,2)</f>
        <v>de 35 a 39 años</v>
      </c>
      <c r="U316" s="11" t="s">
        <v>1110</v>
      </c>
      <c r="V316" s="26">
        <f t="shared" si="28"/>
        <v>0</v>
      </c>
      <c r="W316" s="24">
        <v>1</v>
      </c>
      <c r="X316" s="24">
        <v>0</v>
      </c>
    </row>
    <row r="317" spans="1:24" x14ac:dyDescent="0.25">
      <c r="A317" s="11">
        <f t="shared" si="29"/>
        <v>316</v>
      </c>
      <c r="B317" s="11">
        <v>201505</v>
      </c>
      <c r="C317" s="11">
        <v>1234</v>
      </c>
      <c r="D317" s="11">
        <v>1</v>
      </c>
      <c r="E317" s="16" t="s">
        <v>692</v>
      </c>
      <c r="F317" s="16" t="s">
        <v>5</v>
      </c>
      <c r="G317" s="11" t="s">
        <v>1653</v>
      </c>
      <c r="H317" s="13" t="s">
        <v>1277</v>
      </c>
      <c r="I317" s="13">
        <v>27</v>
      </c>
      <c r="J317" s="14">
        <v>42131</v>
      </c>
      <c r="K317" s="11" t="s">
        <v>923</v>
      </c>
      <c r="L317" s="11">
        <v>1</v>
      </c>
      <c r="M317" s="11" t="s">
        <v>1116</v>
      </c>
      <c r="N317" s="11" t="s">
        <v>935</v>
      </c>
      <c r="O317" s="13">
        <f t="shared" si="24"/>
        <v>1</v>
      </c>
      <c r="P317" s="13" t="str">
        <f t="shared" si="25"/>
        <v>Atenciones Medicas</v>
      </c>
      <c r="Q317" s="13">
        <f t="shared" si="26"/>
        <v>2</v>
      </c>
      <c r="R317" s="13" t="str">
        <f t="shared" si="27"/>
        <v>Mujer</v>
      </c>
      <c r="S317" s="11">
        <f>VLOOKUP(I317,edades!$B$3:$D$17,3)</f>
        <v>7</v>
      </c>
      <c r="T317" s="11" t="str">
        <f>VLOOKUP(DataCExterna!I317,edades!$B$3:$D$17,2)</f>
        <v>de 25 a 29 años</v>
      </c>
      <c r="U317" s="11" t="s">
        <v>1116</v>
      </c>
      <c r="V317" s="26">
        <f t="shared" si="28"/>
        <v>0</v>
      </c>
      <c r="W317" s="24">
        <v>1</v>
      </c>
      <c r="X317" s="24">
        <v>0</v>
      </c>
    </row>
    <row r="318" spans="1:24" x14ac:dyDescent="0.25">
      <c r="A318" s="11">
        <f t="shared" si="29"/>
        <v>317</v>
      </c>
      <c r="B318" s="11">
        <v>201505</v>
      </c>
      <c r="C318" s="11">
        <v>1234</v>
      </c>
      <c r="D318" s="11">
        <v>1</v>
      </c>
      <c r="E318" s="16" t="s">
        <v>895</v>
      </c>
      <c r="F318" s="16" t="s">
        <v>5</v>
      </c>
      <c r="G318" s="11" t="s">
        <v>1354</v>
      </c>
      <c r="H318" s="13" t="s">
        <v>1277</v>
      </c>
      <c r="I318" s="13">
        <v>37</v>
      </c>
      <c r="J318" s="14">
        <v>42133</v>
      </c>
      <c r="K318" s="11" t="s">
        <v>931</v>
      </c>
      <c r="L318" s="11">
        <v>1</v>
      </c>
      <c r="M318" s="11" t="s">
        <v>1034</v>
      </c>
      <c r="N318" s="11" t="s">
        <v>936</v>
      </c>
      <c r="O318" s="13">
        <f t="shared" si="24"/>
        <v>1</v>
      </c>
      <c r="P318" s="13" t="str">
        <f t="shared" si="25"/>
        <v>Atenciones Medicas</v>
      </c>
      <c r="Q318" s="13">
        <f t="shared" si="26"/>
        <v>2</v>
      </c>
      <c r="R318" s="13" t="str">
        <f t="shared" si="27"/>
        <v>Mujer</v>
      </c>
      <c r="S318" s="11">
        <f>VLOOKUP(I318,edades!$B$3:$D$17,3)</f>
        <v>9</v>
      </c>
      <c r="T318" s="11" t="str">
        <f>VLOOKUP(DataCExterna!I318,edades!$B$3:$D$17,2)</f>
        <v>de 35 a 39 años</v>
      </c>
      <c r="U318" s="11" t="s">
        <v>1034</v>
      </c>
      <c r="V318" s="26">
        <f t="shared" si="28"/>
        <v>0</v>
      </c>
      <c r="W318" s="24">
        <v>1</v>
      </c>
      <c r="X318" s="24">
        <v>0</v>
      </c>
    </row>
    <row r="319" spans="1:24" x14ac:dyDescent="0.25">
      <c r="A319" s="11">
        <f t="shared" si="29"/>
        <v>318</v>
      </c>
      <c r="B319" s="11">
        <v>201505</v>
      </c>
      <c r="C319" s="11">
        <v>1234</v>
      </c>
      <c r="D319" s="11">
        <v>1</v>
      </c>
      <c r="E319" s="16" t="s">
        <v>638</v>
      </c>
      <c r="F319" s="16" t="s">
        <v>5</v>
      </c>
      <c r="G319" s="11" t="s">
        <v>1580</v>
      </c>
      <c r="H319" s="13" t="s">
        <v>1276</v>
      </c>
      <c r="I319" s="13">
        <v>40</v>
      </c>
      <c r="J319" s="14">
        <v>42132</v>
      </c>
      <c r="K319" s="11" t="s">
        <v>923</v>
      </c>
      <c r="L319" s="11">
        <v>1</v>
      </c>
      <c r="M319" s="11" t="s">
        <v>1244</v>
      </c>
      <c r="N319" s="11" t="s">
        <v>936</v>
      </c>
      <c r="O319" s="13">
        <f t="shared" si="24"/>
        <v>1</v>
      </c>
      <c r="P319" s="13" t="str">
        <f t="shared" si="25"/>
        <v>Atenciones Medicas</v>
      </c>
      <c r="Q319" s="13">
        <f t="shared" si="26"/>
        <v>1</v>
      </c>
      <c r="R319" s="13" t="str">
        <f t="shared" si="27"/>
        <v>Hombre</v>
      </c>
      <c r="S319" s="11">
        <f>VLOOKUP(I319,edades!$B$3:$D$17,3)</f>
        <v>10</v>
      </c>
      <c r="T319" s="11" t="str">
        <f>VLOOKUP(DataCExterna!I319,edades!$B$3:$D$17,2)</f>
        <v>de 40 a 44 años</v>
      </c>
      <c r="U319" s="11" t="s">
        <v>1244</v>
      </c>
      <c r="V319" s="26">
        <f t="shared" si="28"/>
        <v>0</v>
      </c>
      <c r="W319" s="24">
        <v>1</v>
      </c>
      <c r="X319" s="24">
        <v>0</v>
      </c>
    </row>
    <row r="320" spans="1:24" x14ac:dyDescent="0.25">
      <c r="A320" s="11">
        <f t="shared" si="29"/>
        <v>319</v>
      </c>
      <c r="B320" s="11">
        <v>201505</v>
      </c>
      <c r="C320" s="11">
        <v>1234</v>
      </c>
      <c r="D320" s="11">
        <v>1</v>
      </c>
      <c r="E320" s="16" t="s">
        <v>630</v>
      </c>
      <c r="F320" s="16" t="s">
        <v>5</v>
      </c>
      <c r="G320" s="11" t="s">
        <v>1678</v>
      </c>
      <c r="H320" s="13" t="s">
        <v>1277</v>
      </c>
      <c r="I320" s="13">
        <v>82</v>
      </c>
      <c r="J320" s="14">
        <v>42129</v>
      </c>
      <c r="K320" s="11" t="s">
        <v>923</v>
      </c>
      <c r="L320" s="11">
        <v>1</v>
      </c>
      <c r="M320" s="11" t="s">
        <v>1206</v>
      </c>
      <c r="N320" s="11" t="s">
        <v>935</v>
      </c>
      <c r="O320" s="13">
        <f t="shared" si="24"/>
        <v>1</v>
      </c>
      <c r="P320" s="13" t="str">
        <f t="shared" si="25"/>
        <v>Atenciones Medicas</v>
      </c>
      <c r="Q320" s="13">
        <f t="shared" si="26"/>
        <v>2</v>
      </c>
      <c r="R320" s="13" t="str">
        <f t="shared" si="27"/>
        <v>Mujer</v>
      </c>
      <c r="S320" s="11">
        <f>VLOOKUP(I320,edades!$B$3:$D$17,3)</f>
        <v>15</v>
      </c>
      <c r="T320" s="11" t="str">
        <f>VLOOKUP(DataCExterna!I320,edades!$B$3:$D$17,2)</f>
        <v>de 65 años a más</v>
      </c>
      <c r="U320" s="11" t="s">
        <v>1206</v>
      </c>
      <c r="V320" s="26">
        <f t="shared" si="28"/>
        <v>0</v>
      </c>
      <c r="W320" s="24">
        <v>1</v>
      </c>
      <c r="X320" s="24">
        <v>0</v>
      </c>
    </row>
    <row r="321" spans="1:24" x14ac:dyDescent="0.25">
      <c r="A321" s="11">
        <f t="shared" si="29"/>
        <v>320</v>
      </c>
      <c r="B321" s="11">
        <v>201505</v>
      </c>
      <c r="C321" s="11">
        <v>1234</v>
      </c>
      <c r="D321" s="11">
        <v>1</v>
      </c>
      <c r="E321" s="16" t="s">
        <v>817</v>
      </c>
      <c r="F321" s="16" t="s">
        <v>5</v>
      </c>
      <c r="G321" s="11" t="s">
        <v>1378</v>
      </c>
      <c r="H321" s="13" t="s">
        <v>1277</v>
      </c>
      <c r="I321" s="13">
        <v>66</v>
      </c>
      <c r="J321" s="14">
        <v>42131</v>
      </c>
      <c r="K321" s="11" t="s">
        <v>931</v>
      </c>
      <c r="L321" s="11">
        <v>1</v>
      </c>
      <c r="M321" s="11" t="s">
        <v>1116</v>
      </c>
      <c r="N321" s="11" t="s">
        <v>936</v>
      </c>
      <c r="O321" s="13">
        <f t="shared" si="24"/>
        <v>1</v>
      </c>
      <c r="P321" s="13" t="str">
        <f t="shared" si="25"/>
        <v>Atenciones Medicas</v>
      </c>
      <c r="Q321" s="13">
        <f t="shared" si="26"/>
        <v>2</v>
      </c>
      <c r="R321" s="13" t="str">
        <f t="shared" si="27"/>
        <v>Mujer</v>
      </c>
      <c r="S321" s="11">
        <f>VLOOKUP(I321,edades!$B$3:$D$17,3)</f>
        <v>15</v>
      </c>
      <c r="T321" s="11" t="str">
        <f>VLOOKUP(DataCExterna!I321,edades!$B$3:$D$17,2)</f>
        <v>de 65 años a más</v>
      </c>
      <c r="U321" s="11" t="s">
        <v>1116</v>
      </c>
      <c r="V321" s="26">
        <f t="shared" si="28"/>
        <v>0</v>
      </c>
      <c r="W321" s="24">
        <v>1</v>
      </c>
      <c r="X321" s="24">
        <v>0</v>
      </c>
    </row>
    <row r="322" spans="1:24" x14ac:dyDescent="0.25">
      <c r="A322" s="11">
        <f t="shared" si="29"/>
        <v>321</v>
      </c>
      <c r="B322" s="11">
        <v>201505</v>
      </c>
      <c r="C322" s="11">
        <v>1234</v>
      </c>
      <c r="D322" s="11">
        <v>1</v>
      </c>
      <c r="E322" s="16" t="s">
        <v>770</v>
      </c>
      <c r="F322" s="16" t="s">
        <v>5</v>
      </c>
      <c r="G322" s="11" t="s">
        <v>1593</v>
      </c>
      <c r="H322" s="13" t="s">
        <v>1277</v>
      </c>
      <c r="I322" s="13">
        <v>60</v>
      </c>
      <c r="J322" s="14">
        <v>42132</v>
      </c>
      <c r="K322" s="11" t="s">
        <v>923</v>
      </c>
      <c r="L322" s="11">
        <v>1</v>
      </c>
      <c r="M322" s="11" t="s">
        <v>1030</v>
      </c>
      <c r="N322" s="11" t="s">
        <v>935</v>
      </c>
      <c r="O322" s="13">
        <f t="shared" si="24"/>
        <v>1</v>
      </c>
      <c r="P322" s="13" t="str">
        <f t="shared" si="25"/>
        <v>Atenciones Medicas</v>
      </c>
      <c r="Q322" s="13">
        <f t="shared" si="26"/>
        <v>2</v>
      </c>
      <c r="R322" s="13" t="str">
        <f t="shared" si="27"/>
        <v>Mujer</v>
      </c>
      <c r="S322" s="11">
        <f>VLOOKUP(I322,edades!$B$3:$D$17,3)</f>
        <v>14</v>
      </c>
      <c r="T322" s="11" t="str">
        <f>VLOOKUP(DataCExterna!I322,edades!$B$3:$D$17,2)</f>
        <v>de 60 a 64 años</v>
      </c>
      <c r="U322" s="11" t="s">
        <v>1030</v>
      </c>
      <c r="V322" s="26">
        <f t="shared" si="28"/>
        <v>0</v>
      </c>
      <c r="W322" s="24">
        <v>1</v>
      </c>
      <c r="X322" s="24">
        <v>0</v>
      </c>
    </row>
    <row r="323" spans="1:24" x14ac:dyDescent="0.25">
      <c r="A323" s="11">
        <f t="shared" si="29"/>
        <v>322</v>
      </c>
      <c r="B323" s="11">
        <v>201505</v>
      </c>
      <c r="C323" s="11">
        <v>1234</v>
      </c>
      <c r="D323" s="11">
        <v>1</v>
      </c>
      <c r="E323" s="16" t="s">
        <v>886</v>
      </c>
      <c r="F323" s="16" t="s">
        <v>5</v>
      </c>
      <c r="G323" s="11" t="s">
        <v>1455</v>
      </c>
      <c r="H323" s="13" t="s">
        <v>1277</v>
      </c>
      <c r="I323" s="13">
        <v>44</v>
      </c>
      <c r="J323" s="14">
        <v>42129</v>
      </c>
      <c r="K323" s="11" t="s">
        <v>925</v>
      </c>
      <c r="L323" s="11">
        <v>1</v>
      </c>
      <c r="M323" s="11" t="s">
        <v>1191</v>
      </c>
      <c r="N323" s="11" t="s">
        <v>935</v>
      </c>
      <c r="O323" s="13">
        <f t="shared" ref="O323:O386" si="30">+L323</f>
        <v>1</v>
      </c>
      <c r="P323" s="13" t="str">
        <f t="shared" ref="P323:P386" si="31">IF(O323=1,"Atenciones Medicas","Atenciones No Medicas")</f>
        <v>Atenciones Medicas</v>
      </c>
      <c r="Q323" s="13">
        <f t="shared" ref="Q323:Q386" si="32">IF(H323="Hombre",1,2)</f>
        <v>2</v>
      </c>
      <c r="R323" s="13" t="str">
        <f t="shared" ref="R323:R386" si="33">IF(Q323=1,"Hombre","Mujer")</f>
        <v>Mujer</v>
      </c>
      <c r="S323" s="11">
        <f>VLOOKUP(I323,edades!$B$3:$D$17,3)</f>
        <v>10</v>
      </c>
      <c r="T323" s="11" t="str">
        <f>VLOOKUP(DataCExterna!I323,edades!$B$3:$D$17,2)</f>
        <v>de 40 a 44 años</v>
      </c>
      <c r="U323" s="11" t="s">
        <v>1191</v>
      </c>
      <c r="V323" s="26">
        <f t="shared" ref="V323:V386" si="34">IF(N323="Definitivo",1,0)</f>
        <v>0</v>
      </c>
      <c r="W323" s="24">
        <v>1</v>
      </c>
      <c r="X323" s="24">
        <v>0</v>
      </c>
    </row>
    <row r="324" spans="1:24" x14ac:dyDescent="0.25">
      <c r="A324" s="11">
        <f t="shared" ref="A324:A387" si="35">+A323+1</f>
        <v>323</v>
      </c>
      <c r="B324" s="11">
        <v>201505</v>
      </c>
      <c r="C324" s="11">
        <v>1234</v>
      </c>
      <c r="D324" s="11">
        <v>1</v>
      </c>
      <c r="E324" s="16" t="s">
        <v>657</v>
      </c>
      <c r="F324" s="16" t="s">
        <v>5</v>
      </c>
      <c r="G324" s="11" t="s">
        <v>1705</v>
      </c>
      <c r="H324" s="13" t="s">
        <v>1277</v>
      </c>
      <c r="I324" s="13">
        <v>69</v>
      </c>
      <c r="J324" s="14">
        <v>42125</v>
      </c>
      <c r="K324" s="11" t="s">
        <v>923</v>
      </c>
      <c r="L324" s="11">
        <v>1</v>
      </c>
      <c r="M324" s="11" t="s">
        <v>946</v>
      </c>
      <c r="N324" s="15" t="s">
        <v>934</v>
      </c>
      <c r="O324" s="13">
        <f t="shared" si="30"/>
        <v>1</v>
      </c>
      <c r="P324" s="13" t="str">
        <f t="shared" si="31"/>
        <v>Atenciones Medicas</v>
      </c>
      <c r="Q324" s="13">
        <f t="shared" si="32"/>
        <v>2</v>
      </c>
      <c r="R324" s="13" t="str">
        <f t="shared" si="33"/>
        <v>Mujer</v>
      </c>
      <c r="S324" s="11">
        <f>VLOOKUP(I324,edades!$B$3:$D$17,3)</f>
        <v>15</v>
      </c>
      <c r="T324" s="11" t="str">
        <f>VLOOKUP(DataCExterna!I324,edades!$B$3:$D$17,2)</f>
        <v>de 65 años a más</v>
      </c>
      <c r="U324" s="11" t="s">
        <v>946</v>
      </c>
      <c r="V324" s="26">
        <f t="shared" si="34"/>
        <v>1</v>
      </c>
      <c r="W324" s="26">
        <v>1</v>
      </c>
      <c r="X324" s="26">
        <v>1</v>
      </c>
    </row>
    <row r="325" spans="1:24" x14ac:dyDescent="0.25">
      <c r="A325" s="11">
        <f t="shared" si="35"/>
        <v>324</v>
      </c>
      <c r="B325" s="11">
        <v>201505</v>
      </c>
      <c r="C325" s="11">
        <v>1234</v>
      </c>
      <c r="D325" s="11">
        <v>1</v>
      </c>
      <c r="E325" s="16" t="s">
        <v>585</v>
      </c>
      <c r="F325" s="16" t="s">
        <v>5</v>
      </c>
      <c r="G325" s="11" t="s">
        <v>1463</v>
      </c>
      <c r="H325" s="13" t="s">
        <v>1277</v>
      </c>
      <c r="I325" s="13">
        <v>68</v>
      </c>
      <c r="J325" s="14">
        <v>42135</v>
      </c>
      <c r="K325" s="11" t="s">
        <v>925</v>
      </c>
      <c r="L325" s="11">
        <v>1</v>
      </c>
      <c r="M325" s="11" t="s">
        <v>1229</v>
      </c>
      <c r="N325" s="11" t="s">
        <v>936</v>
      </c>
      <c r="O325" s="13">
        <f t="shared" si="30"/>
        <v>1</v>
      </c>
      <c r="P325" s="13" t="str">
        <f t="shared" si="31"/>
        <v>Atenciones Medicas</v>
      </c>
      <c r="Q325" s="13">
        <f t="shared" si="32"/>
        <v>2</v>
      </c>
      <c r="R325" s="13" t="str">
        <f t="shared" si="33"/>
        <v>Mujer</v>
      </c>
      <c r="S325" s="11">
        <f>VLOOKUP(I325,edades!$B$3:$D$17,3)</f>
        <v>15</v>
      </c>
      <c r="T325" s="11" t="str">
        <f>VLOOKUP(DataCExterna!I325,edades!$B$3:$D$17,2)</f>
        <v>de 65 años a más</v>
      </c>
      <c r="U325" s="11" t="s">
        <v>1229</v>
      </c>
      <c r="V325" s="26">
        <f t="shared" si="34"/>
        <v>0</v>
      </c>
      <c r="W325" s="24">
        <v>1</v>
      </c>
      <c r="X325" s="24">
        <v>0</v>
      </c>
    </row>
    <row r="326" spans="1:24" x14ac:dyDescent="0.25">
      <c r="A326" s="11">
        <f t="shared" si="35"/>
        <v>325</v>
      </c>
      <c r="B326" s="11">
        <v>201505</v>
      </c>
      <c r="C326" s="11">
        <v>1234</v>
      </c>
      <c r="D326" s="11">
        <v>1</v>
      </c>
      <c r="E326" s="16" t="s">
        <v>587</v>
      </c>
      <c r="F326" s="16" t="s">
        <v>5</v>
      </c>
      <c r="G326" s="11" t="s">
        <v>1738</v>
      </c>
      <c r="H326" s="13" t="s">
        <v>1276</v>
      </c>
      <c r="I326" s="13">
        <v>59</v>
      </c>
      <c r="J326" s="14">
        <v>42135</v>
      </c>
      <c r="K326" s="11" t="s">
        <v>923</v>
      </c>
      <c r="L326" s="11">
        <v>1</v>
      </c>
      <c r="M326" s="11" t="s">
        <v>97</v>
      </c>
      <c r="N326" s="11" t="s">
        <v>935</v>
      </c>
      <c r="O326" s="13">
        <f t="shared" si="30"/>
        <v>1</v>
      </c>
      <c r="P326" s="13" t="str">
        <f t="shared" si="31"/>
        <v>Atenciones Medicas</v>
      </c>
      <c r="Q326" s="13">
        <f t="shared" si="32"/>
        <v>1</v>
      </c>
      <c r="R326" s="13" t="str">
        <f t="shared" si="33"/>
        <v>Hombre</v>
      </c>
      <c r="S326" s="11">
        <f>VLOOKUP(I326,edades!$B$3:$D$17,3)</f>
        <v>13</v>
      </c>
      <c r="T326" s="11" t="str">
        <f>VLOOKUP(DataCExterna!I326,edades!$B$3:$D$17,2)</f>
        <v>de 55 a 59 años</v>
      </c>
      <c r="U326" s="11" t="s">
        <v>97</v>
      </c>
      <c r="V326" s="26">
        <f t="shared" si="34"/>
        <v>0</v>
      </c>
      <c r="W326" s="24">
        <v>1</v>
      </c>
      <c r="X326" s="24">
        <v>0</v>
      </c>
    </row>
    <row r="327" spans="1:24" x14ac:dyDescent="0.25">
      <c r="A327" s="11">
        <f t="shared" si="35"/>
        <v>326</v>
      </c>
      <c r="B327" s="11">
        <v>201505</v>
      </c>
      <c r="C327" s="11">
        <v>1234</v>
      </c>
      <c r="D327" s="11">
        <v>1</v>
      </c>
      <c r="E327" s="16" t="s">
        <v>531</v>
      </c>
      <c r="F327" s="16" t="s">
        <v>5</v>
      </c>
      <c r="G327" s="11" t="s">
        <v>2031</v>
      </c>
      <c r="H327" s="13" t="s">
        <v>1277</v>
      </c>
      <c r="I327" s="13">
        <v>47</v>
      </c>
      <c r="J327" s="14">
        <v>42138</v>
      </c>
      <c r="K327" s="11" t="s">
        <v>928</v>
      </c>
      <c r="L327" s="11">
        <v>2</v>
      </c>
      <c r="M327" s="11" t="s">
        <v>90</v>
      </c>
      <c r="N327" s="11" t="s">
        <v>935</v>
      </c>
      <c r="O327" s="13">
        <f t="shared" si="30"/>
        <v>2</v>
      </c>
      <c r="P327" s="13" t="str">
        <f t="shared" si="31"/>
        <v>Atenciones No Medicas</v>
      </c>
      <c r="Q327" s="13">
        <f t="shared" si="32"/>
        <v>2</v>
      </c>
      <c r="R327" s="13" t="str">
        <f t="shared" si="33"/>
        <v>Mujer</v>
      </c>
      <c r="S327" s="11">
        <f>VLOOKUP(I327,edades!$B$3:$D$17,3)</f>
        <v>11</v>
      </c>
      <c r="T327" s="11" t="str">
        <f>VLOOKUP(DataCExterna!I327,edades!$B$3:$D$17,2)</f>
        <v>de 45 a 49 años</v>
      </c>
      <c r="U327" s="11" t="s">
        <v>90</v>
      </c>
      <c r="V327" s="26">
        <f t="shared" si="34"/>
        <v>0</v>
      </c>
      <c r="W327" s="24">
        <v>1</v>
      </c>
      <c r="X327" s="24">
        <v>0</v>
      </c>
    </row>
    <row r="328" spans="1:24" x14ac:dyDescent="0.25">
      <c r="A328" s="11">
        <f t="shared" si="35"/>
        <v>327</v>
      </c>
      <c r="B328" s="11">
        <v>201505</v>
      </c>
      <c r="C328" s="11">
        <v>1234</v>
      </c>
      <c r="D328" s="11">
        <v>1</v>
      </c>
      <c r="E328" s="16" t="s">
        <v>511</v>
      </c>
      <c r="F328" s="16" t="s">
        <v>5</v>
      </c>
      <c r="G328" s="11" t="s">
        <v>1868</v>
      </c>
      <c r="H328" s="13" t="s">
        <v>1277</v>
      </c>
      <c r="I328" s="13">
        <v>63</v>
      </c>
      <c r="J328" s="14">
        <v>42138</v>
      </c>
      <c r="K328" s="11" t="s">
        <v>927</v>
      </c>
      <c r="L328" s="11">
        <v>2</v>
      </c>
      <c r="M328" s="11" t="s">
        <v>198</v>
      </c>
      <c r="N328" s="11" t="s">
        <v>936</v>
      </c>
      <c r="O328" s="13">
        <f t="shared" si="30"/>
        <v>2</v>
      </c>
      <c r="P328" s="13" t="str">
        <f t="shared" si="31"/>
        <v>Atenciones No Medicas</v>
      </c>
      <c r="Q328" s="13">
        <f t="shared" si="32"/>
        <v>2</v>
      </c>
      <c r="R328" s="13" t="str">
        <f t="shared" si="33"/>
        <v>Mujer</v>
      </c>
      <c r="S328" s="11">
        <f>VLOOKUP(I328,edades!$B$3:$D$17,3)</f>
        <v>14</v>
      </c>
      <c r="T328" s="11" t="str">
        <f>VLOOKUP(DataCExterna!I328,edades!$B$3:$D$17,2)</f>
        <v>de 60 a 64 años</v>
      </c>
      <c r="U328" s="11" t="s">
        <v>198</v>
      </c>
      <c r="V328" s="26">
        <f t="shared" si="34"/>
        <v>0</v>
      </c>
      <c r="W328" s="24">
        <v>1</v>
      </c>
      <c r="X328" s="24">
        <v>0</v>
      </c>
    </row>
    <row r="329" spans="1:24" x14ac:dyDescent="0.25">
      <c r="A329" s="11">
        <f t="shared" si="35"/>
        <v>328</v>
      </c>
      <c r="B329" s="11">
        <v>201505</v>
      </c>
      <c r="C329" s="11">
        <v>1234</v>
      </c>
      <c r="D329" s="11">
        <v>1</v>
      </c>
      <c r="E329" s="16" t="s">
        <v>426</v>
      </c>
      <c r="F329" s="16" t="s">
        <v>5</v>
      </c>
      <c r="G329" s="11" t="s">
        <v>1648</v>
      </c>
      <c r="H329" s="13" t="s">
        <v>1276</v>
      </c>
      <c r="I329" s="13">
        <v>33</v>
      </c>
      <c r="J329" s="14">
        <v>42134</v>
      </c>
      <c r="K329" s="11" t="s">
        <v>923</v>
      </c>
      <c r="L329" s="11">
        <v>1</v>
      </c>
      <c r="M329" s="11" t="s">
        <v>1037</v>
      </c>
      <c r="N329" s="11" t="s">
        <v>936</v>
      </c>
      <c r="O329" s="13">
        <f t="shared" si="30"/>
        <v>1</v>
      </c>
      <c r="P329" s="13" t="str">
        <f t="shared" si="31"/>
        <v>Atenciones Medicas</v>
      </c>
      <c r="Q329" s="13">
        <f t="shared" si="32"/>
        <v>1</v>
      </c>
      <c r="R329" s="13" t="str">
        <f t="shared" si="33"/>
        <v>Hombre</v>
      </c>
      <c r="S329" s="11">
        <f>VLOOKUP(I329,edades!$B$3:$D$17,3)</f>
        <v>9</v>
      </c>
      <c r="T329" s="11" t="str">
        <f>VLOOKUP(DataCExterna!I329,edades!$B$3:$D$17,2)</f>
        <v>de 35 a 39 años</v>
      </c>
      <c r="U329" s="11" t="s">
        <v>1037</v>
      </c>
      <c r="V329" s="26">
        <f t="shared" si="34"/>
        <v>0</v>
      </c>
      <c r="W329" s="24">
        <v>1</v>
      </c>
      <c r="X329" s="24">
        <v>0</v>
      </c>
    </row>
    <row r="330" spans="1:24" x14ac:dyDescent="0.25">
      <c r="A330" s="11">
        <f t="shared" si="35"/>
        <v>329</v>
      </c>
      <c r="B330" s="11">
        <v>201505</v>
      </c>
      <c r="C330" s="11">
        <v>1234</v>
      </c>
      <c r="D330" s="11">
        <v>1</v>
      </c>
      <c r="E330" s="16" t="s">
        <v>737</v>
      </c>
      <c r="F330" s="16" t="s">
        <v>5</v>
      </c>
      <c r="G330" s="11" t="s">
        <v>1790</v>
      </c>
      <c r="H330" s="13" t="s">
        <v>1276</v>
      </c>
      <c r="I330" s="13">
        <v>58</v>
      </c>
      <c r="J330" s="14">
        <v>42134</v>
      </c>
      <c r="K330" s="11" t="s">
        <v>924</v>
      </c>
      <c r="L330" s="11">
        <v>1</v>
      </c>
      <c r="M330" s="11" t="s">
        <v>9</v>
      </c>
      <c r="N330" s="11" t="s">
        <v>936</v>
      </c>
      <c r="O330" s="13">
        <f t="shared" si="30"/>
        <v>1</v>
      </c>
      <c r="P330" s="13" t="str">
        <f t="shared" si="31"/>
        <v>Atenciones Medicas</v>
      </c>
      <c r="Q330" s="13">
        <f t="shared" si="32"/>
        <v>1</v>
      </c>
      <c r="R330" s="13" t="str">
        <f t="shared" si="33"/>
        <v>Hombre</v>
      </c>
      <c r="S330" s="11">
        <f>VLOOKUP(I330,edades!$B$3:$D$17,3)</f>
        <v>13</v>
      </c>
      <c r="T330" s="11" t="str">
        <f>VLOOKUP(DataCExterna!I330,edades!$B$3:$D$17,2)</f>
        <v>de 55 a 59 años</v>
      </c>
      <c r="U330" s="11" t="s">
        <v>9</v>
      </c>
      <c r="V330" s="26">
        <f t="shared" si="34"/>
        <v>0</v>
      </c>
      <c r="W330" s="24">
        <v>1</v>
      </c>
      <c r="X330" s="24">
        <v>0</v>
      </c>
    </row>
    <row r="331" spans="1:24" x14ac:dyDescent="0.25">
      <c r="A331" s="11">
        <f t="shared" si="35"/>
        <v>330</v>
      </c>
      <c r="B331" s="11">
        <v>201505</v>
      </c>
      <c r="C331" s="11">
        <v>1234</v>
      </c>
      <c r="D331" s="11">
        <v>1</v>
      </c>
      <c r="E331" s="16" t="s">
        <v>392</v>
      </c>
      <c r="F331" s="16" t="s">
        <v>5</v>
      </c>
      <c r="G331" s="11" t="s">
        <v>1636</v>
      </c>
      <c r="H331" s="13" t="s">
        <v>1277</v>
      </c>
      <c r="I331" s="13">
        <v>61</v>
      </c>
      <c r="J331" s="14">
        <v>42134</v>
      </c>
      <c r="K331" s="11" t="s">
        <v>923</v>
      </c>
      <c r="L331" s="11">
        <v>1</v>
      </c>
      <c r="M331" s="11" t="s">
        <v>1022</v>
      </c>
      <c r="N331" s="15" t="s">
        <v>934</v>
      </c>
      <c r="O331" s="13">
        <f t="shared" si="30"/>
        <v>1</v>
      </c>
      <c r="P331" s="13" t="str">
        <f t="shared" si="31"/>
        <v>Atenciones Medicas</v>
      </c>
      <c r="Q331" s="13">
        <f t="shared" si="32"/>
        <v>2</v>
      </c>
      <c r="R331" s="13" t="str">
        <f t="shared" si="33"/>
        <v>Mujer</v>
      </c>
      <c r="S331" s="11">
        <f>VLOOKUP(I331,edades!$B$3:$D$17,3)</f>
        <v>14</v>
      </c>
      <c r="T331" s="11" t="str">
        <f>VLOOKUP(DataCExterna!I331,edades!$B$3:$D$17,2)</f>
        <v>de 60 a 64 años</v>
      </c>
      <c r="U331" s="11" t="s">
        <v>1022</v>
      </c>
      <c r="V331" s="26">
        <f t="shared" si="34"/>
        <v>1</v>
      </c>
      <c r="W331" s="26">
        <v>1</v>
      </c>
      <c r="X331" s="26">
        <v>1</v>
      </c>
    </row>
    <row r="332" spans="1:24" x14ac:dyDescent="0.25">
      <c r="A332" s="11">
        <f t="shared" si="35"/>
        <v>331</v>
      </c>
      <c r="B332" s="11">
        <v>201505</v>
      </c>
      <c r="C332" s="11">
        <v>1234</v>
      </c>
      <c r="D332" s="11">
        <v>1</v>
      </c>
      <c r="E332" s="16" t="s">
        <v>471</v>
      </c>
      <c r="F332" s="16" t="s">
        <v>5</v>
      </c>
      <c r="G332" s="11" t="s">
        <v>2023</v>
      </c>
      <c r="H332" s="13" t="s">
        <v>1277</v>
      </c>
      <c r="I332" s="13">
        <v>34</v>
      </c>
      <c r="J332" s="14">
        <v>42137</v>
      </c>
      <c r="K332" s="11" t="s">
        <v>928</v>
      </c>
      <c r="L332" s="11">
        <v>2</v>
      </c>
      <c r="M332" s="11" t="s">
        <v>1248</v>
      </c>
      <c r="N332" s="11" t="s">
        <v>936</v>
      </c>
      <c r="O332" s="13">
        <f t="shared" si="30"/>
        <v>2</v>
      </c>
      <c r="P332" s="13" t="str">
        <f t="shared" si="31"/>
        <v>Atenciones No Medicas</v>
      </c>
      <c r="Q332" s="13">
        <f t="shared" si="32"/>
        <v>2</v>
      </c>
      <c r="R332" s="13" t="str">
        <f t="shared" si="33"/>
        <v>Mujer</v>
      </c>
      <c r="S332" s="11">
        <f>VLOOKUP(I332,edades!$B$3:$D$17,3)</f>
        <v>9</v>
      </c>
      <c r="T332" s="11" t="str">
        <f>VLOOKUP(DataCExterna!I332,edades!$B$3:$D$17,2)</f>
        <v>de 35 a 39 años</v>
      </c>
      <c r="U332" s="11" t="s">
        <v>1248</v>
      </c>
      <c r="V332" s="26">
        <f t="shared" si="34"/>
        <v>0</v>
      </c>
      <c r="W332" s="24">
        <v>1</v>
      </c>
      <c r="X332" s="24">
        <v>0</v>
      </c>
    </row>
    <row r="333" spans="1:24" x14ac:dyDescent="0.25">
      <c r="A333" s="11">
        <f t="shared" si="35"/>
        <v>332</v>
      </c>
      <c r="B333" s="11">
        <v>201505</v>
      </c>
      <c r="C333" s="11">
        <v>1234</v>
      </c>
      <c r="D333" s="11">
        <v>1</v>
      </c>
      <c r="E333" s="16" t="s">
        <v>840</v>
      </c>
      <c r="F333" s="16" t="s">
        <v>5</v>
      </c>
      <c r="G333" s="11" t="s">
        <v>1946</v>
      </c>
      <c r="H333" s="13" t="s">
        <v>1277</v>
      </c>
      <c r="I333" s="13">
        <v>71</v>
      </c>
      <c r="J333" s="14">
        <v>42137</v>
      </c>
      <c r="K333" s="11" t="s">
        <v>927</v>
      </c>
      <c r="L333" s="11">
        <v>2</v>
      </c>
      <c r="M333" s="11" t="s">
        <v>1171</v>
      </c>
      <c r="N333" s="15" t="s">
        <v>934</v>
      </c>
      <c r="O333" s="13">
        <f t="shared" si="30"/>
        <v>2</v>
      </c>
      <c r="P333" s="13" t="str">
        <f t="shared" si="31"/>
        <v>Atenciones No Medicas</v>
      </c>
      <c r="Q333" s="13">
        <f t="shared" si="32"/>
        <v>2</v>
      </c>
      <c r="R333" s="13" t="str">
        <f t="shared" si="33"/>
        <v>Mujer</v>
      </c>
      <c r="S333" s="11">
        <f>VLOOKUP(I333,edades!$B$3:$D$17,3)</f>
        <v>15</v>
      </c>
      <c r="T333" s="11" t="str">
        <f>VLOOKUP(DataCExterna!I333,edades!$B$3:$D$17,2)</f>
        <v>de 65 años a más</v>
      </c>
      <c r="U333" s="11" t="s">
        <v>1171</v>
      </c>
      <c r="V333" s="26">
        <f t="shared" si="34"/>
        <v>1</v>
      </c>
      <c r="W333" s="26">
        <v>1</v>
      </c>
      <c r="X333" s="26">
        <v>1</v>
      </c>
    </row>
    <row r="334" spans="1:24" x14ac:dyDescent="0.25">
      <c r="A334" s="11">
        <f t="shared" si="35"/>
        <v>333</v>
      </c>
      <c r="B334" s="11">
        <v>201505</v>
      </c>
      <c r="C334" s="11">
        <v>1234</v>
      </c>
      <c r="D334" s="11">
        <v>1</v>
      </c>
      <c r="E334" s="16" t="s">
        <v>510</v>
      </c>
      <c r="F334" s="16" t="s">
        <v>5</v>
      </c>
      <c r="G334" s="11" t="s">
        <v>1339</v>
      </c>
      <c r="H334" s="13" t="s">
        <v>1277</v>
      </c>
      <c r="I334" s="13">
        <v>38</v>
      </c>
      <c r="J334" s="14">
        <v>42138</v>
      </c>
      <c r="K334" s="11" t="s">
        <v>931</v>
      </c>
      <c r="L334" s="11">
        <v>1</v>
      </c>
      <c r="M334" s="11" t="s">
        <v>1198</v>
      </c>
      <c r="N334" s="11" t="s">
        <v>936</v>
      </c>
      <c r="O334" s="13">
        <f t="shared" si="30"/>
        <v>1</v>
      </c>
      <c r="P334" s="13" t="str">
        <f t="shared" si="31"/>
        <v>Atenciones Medicas</v>
      </c>
      <c r="Q334" s="13">
        <f t="shared" si="32"/>
        <v>2</v>
      </c>
      <c r="R334" s="13" t="str">
        <f t="shared" si="33"/>
        <v>Mujer</v>
      </c>
      <c r="S334" s="11">
        <f>VLOOKUP(I334,edades!$B$3:$D$17,3)</f>
        <v>9</v>
      </c>
      <c r="T334" s="11" t="str">
        <f>VLOOKUP(DataCExterna!I334,edades!$B$3:$D$17,2)</f>
        <v>de 35 a 39 años</v>
      </c>
      <c r="U334" s="11" t="s">
        <v>1198</v>
      </c>
      <c r="V334" s="26">
        <f t="shared" si="34"/>
        <v>0</v>
      </c>
      <c r="W334" s="24">
        <v>1</v>
      </c>
      <c r="X334" s="24">
        <v>0</v>
      </c>
    </row>
    <row r="335" spans="1:24" x14ac:dyDescent="0.25">
      <c r="A335" s="11">
        <f t="shared" si="35"/>
        <v>334</v>
      </c>
      <c r="B335" s="11">
        <v>201505</v>
      </c>
      <c r="C335" s="11">
        <v>1234</v>
      </c>
      <c r="D335" s="11">
        <v>1</v>
      </c>
      <c r="E335" s="16" t="s">
        <v>597</v>
      </c>
      <c r="F335" s="16" t="s">
        <v>5</v>
      </c>
      <c r="G335" s="11" t="s">
        <v>1367</v>
      </c>
      <c r="H335" s="13" t="s">
        <v>1277</v>
      </c>
      <c r="I335" s="13">
        <v>87</v>
      </c>
      <c r="J335" s="14">
        <v>42133</v>
      </c>
      <c r="K335" s="11" t="s">
        <v>931</v>
      </c>
      <c r="L335" s="11">
        <v>1</v>
      </c>
      <c r="M335" s="11" t="s">
        <v>1030</v>
      </c>
      <c r="N335" s="11" t="s">
        <v>935</v>
      </c>
      <c r="O335" s="13">
        <f t="shared" si="30"/>
        <v>1</v>
      </c>
      <c r="P335" s="13" t="str">
        <f t="shared" si="31"/>
        <v>Atenciones Medicas</v>
      </c>
      <c r="Q335" s="13">
        <f t="shared" si="32"/>
        <v>2</v>
      </c>
      <c r="R335" s="13" t="str">
        <f t="shared" si="33"/>
        <v>Mujer</v>
      </c>
      <c r="S335" s="11">
        <f>VLOOKUP(I335,edades!$B$3:$D$17,3)</f>
        <v>15</v>
      </c>
      <c r="T335" s="11" t="str">
        <f>VLOOKUP(DataCExterna!I335,edades!$B$3:$D$17,2)</f>
        <v>de 65 años a más</v>
      </c>
      <c r="U335" s="11" t="s">
        <v>1030</v>
      </c>
      <c r="V335" s="26">
        <f t="shared" si="34"/>
        <v>0</v>
      </c>
      <c r="W335" s="24">
        <v>1</v>
      </c>
      <c r="X335" s="24">
        <v>0</v>
      </c>
    </row>
    <row r="336" spans="1:24" x14ac:dyDescent="0.25">
      <c r="A336" s="11">
        <f t="shared" si="35"/>
        <v>335</v>
      </c>
      <c r="B336" s="11">
        <v>201505</v>
      </c>
      <c r="C336" s="11">
        <v>1234</v>
      </c>
      <c r="D336" s="11">
        <v>1</v>
      </c>
      <c r="E336" s="16" t="s">
        <v>521</v>
      </c>
      <c r="F336" s="16" t="s">
        <v>5</v>
      </c>
      <c r="G336" s="11" t="s">
        <v>1939</v>
      </c>
      <c r="H336" s="13" t="s">
        <v>1276</v>
      </c>
      <c r="I336" s="13">
        <v>63</v>
      </c>
      <c r="J336" s="14">
        <v>42138</v>
      </c>
      <c r="K336" s="11" t="s">
        <v>927</v>
      </c>
      <c r="L336" s="11">
        <v>2</v>
      </c>
      <c r="M336" s="11" t="s">
        <v>1219</v>
      </c>
      <c r="N336" s="15" t="s">
        <v>934</v>
      </c>
      <c r="O336" s="13">
        <f t="shared" si="30"/>
        <v>2</v>
      </c>
      <c r="P336" s="13" t="str">
        <f t="shared" si="31"/>
        <v>Atenciones No Medicas</v>
      </c>
      <c r="Q336" s="13">
        <f t="shared" si="32"/>
        <v>1</v>
      </c>
      <c r="R336" s="13" t="str">
        <f t="shared" si="33"/>
        <v>Hombre</v>
      </c>
      <c r="S336" s="11">
        <f>VLOOKUP(I336,edades!$B$3:$D$17,3)</f>
        <v>14</v>
      </c>
      <c r="T336" s="11" t="str">
        <f>VLOOKUP(DataCExterna!I336,edades!$B$3:$D$17,2)</f>
        <v>de 60 a 64 años</v>
      </c>
      <c r="U336" s="11" t="s">
        <v>1219</v>
      </c>
      <c r="V336" s="26">
        <f t="shared" si="34"/>
        <v>1</v>
      </c>
      <c r="W336" s="24">
        <v>1</v>
      </c>
      <c r="X336" s="24">
        <v>0</v>
      </c>
    </row>
    <row r="337" spans="1:24" x14ac:dyDescent="0.25">
      <c r="A337" s="11">
        <f t="shared" si="35"/>
        <v>336</v>
      </c>
      <c r="B337" s="11">
        <v>201505</v>
      </c>
      <c r="C337" s="11">
        <v>1234</v>
      </c>
      <c r="D337" s="11">
        <v>1</v>
      </c>
      <c r="E337" s="16" t="s">
        <v>618</v>
      </c>
      <c r="F337" s="16" t="s">
        <v>5</v>
      </c>
      <c r="G337" s="11" t="s">
        <v>1496</v>
      </c>
      <c r="H337" s="13" t="s">
        <v>1277</v>
      </c>
      <c r="I337" s="13">
        <v>50</v>
      </c>
      <c r="J337" s="14">
        <v>42138</v>
      </c>
      <c r="K337" s="11" t="s">
        <v>926</v>
      </c>
      <c r="L337" s="11">
        <v>2</v>
      </c>
      <c r="M337" s="11" t="s">
        <v>1261</v>
      </c>
      <c r="N337" s="11" t="s">
        <v>935</v>
      </c>
      <c r="O337" s="13">
        <f t="shared" si="30"/>
        <v>2</v>
      </c>
      <c r="P337" s="13" t="str">
        <f t="shared" si="31"/>
        <v>Atenciones No Medicas</v>
      </c>
      <c r="Q337" s="13">
        <f t="shared" si="32"/>
        <v>2</v>
      </c>
      <c r="R337" s="13" t="str">
        <f t="shared" si="33"/>
        <v>Mujer</v>
      </c>
      <c r="S337" s="11">
        <f>VLOOKUP(I337,edades!$B$3:$D$17,3)</f>
        <v>12</v>
      </c>
      <c r="T337" s="11" t="str">
        <f>VLOOKUP(DataCExterna!I337,edades!$B$3:$D$17,2)</f>
        <v>de 50 a 54 años</v>
      </c>
      <c r="U337" s="11" t="s">
        <v>1261</v>
      </c>
      <c r="V337" s="26">
        <f t="shared" si="34"/>
        <v>0</v>
      </c>
      <c r="W337" s="24">
        <v>1</v>
      </c>
      <c r="X337" s="24">
        <v>0</v>
      </c>
    </row>
    <row r="338" spans="1:24" x14ac:dyDescent="0.25">
      <c r="A338" s="11">
        <f t="shared" si="35"/>
        <v>337</v>
      </c>
      <c r="B338" s="11">
        <v>201505</v>
      </c>
      <c r="C338" s="11">
        <v>1234</v>
      </c>
      <c r="D338" s="11">
        <v>1</v>
      </c>
      <c r="E338" s="16" t="s">
        <v>399</v>
      </c>
      <c r="F338" s="16" t="s">
        <v>5</v>
      </c>
      <c r="G338" s="11" t="s">
        <v>1611</v>
      </c>
      <c r="H338" s="13" t="s">
        <v>1277</v>
      </c>
      <c r="I338" s="13">
        <v>66</v>
      </c>
      <c r="J338" s="14">
        <v>42125</v>
      </c>
      <c r="K338" s="11" t="s">
        <v>923</v>
      </c>
      <c r="L338" s="11">
        <v>1</v>
      </c>
      <c r="M338" s="11" t="s">
        <v>961</v>
      </c>
      <c r="N338" s="11" t="s">
        <v>935</v>
      </c>
      <c r="O338" s="13">
        <f t="shared" si="30"/>
        <v>1</v>
      </c>
      <c r="P338" s="13" t="str">
        <f t="shared" si="31"/>
        <v>Atenciones Medicas</v>
      </c>
      <c r="Q338" s="13">
        <f t="shared" si="32"/>
        <v>2</v>
      </c>
      <c r="R338" s="13" t="str">
        <f t="shared" si="33"/>
        <v>Mujer</v>
      </c>
      <c r="S338" s="11">
        <f>VLOOKUP(I338,edades!$B$3:$D$17,3)</f>
        <v>15</v>
      </c>
      <c r="T338" s="11" t="str">
        <f>VLOOKUP(DataCExterna!I338,edades!$B$3:$D$17,2)</f>
        <v>de 65 años a más</v>
      </c>
      <c r="U338" s="11" t="s">
        <v>961</v>
      </c>
      <c r="V338" s="26">
        <f t="shared" si="34"/>
        <v>0</v>
      </c>
      <c r="W338" s="24">
        <v>1</v>
      </c>
      <c r="X338" s="24">
        <v>0</v>
      </c>
    </row>
    <row r="339" spans="1:24" x14ac:dyDescent="0.25">
      <c r="A339" s="11">
        <f t="shared" si="35"/>
        <v>338</v>
      </c>
      <c r="B339" s="11">
        <v>201505</v>
      </c>
      <c r="C339" s="11">
        <v>1234</v>
      </c>
      <c r="D339" s="11">
        <v>1</v>
      </c>
      <c r="E339" s="16" t="s">
        <v>884</v>
      </c>
      <c r="F339" s="16" t="s">
        <v>5</v>
      </c>
      <c r="G339" s="11" t="s">
        <v>1598</v>
      </c>
      <c r="H339" s="13" t="s">
        <v>1276</v>
      </c>
      <c r="I339" s="13">
        <v>55</v>
      </c>
      <c r="J339" s="14">
        <v>42129</v>
      </c>
      <c r="K339" s="11" t="s">
        <v>923</v>
      </c>
      <c r="L339" s="11">
        <v>1</v>
      </c>
      <c r="M339" s="11" t="s">
        <v>20</v>
      </c>
      <c r="N339" s="11" t="s">
        <v>936</v>
      </c>
      <c r="O339" s="13">
        <f t="shared" si="30"/>
        <v>1</v>
      </c>
      <c r="P339" s="13" t="str">
        <f t="shared" si="31"/>
        <v>Atenciones Medicas</v>
      </c>
      <c r="Q339" s="13">
        <f t="shared" si="32"/>
        <v>1</v>
      </c>
      <c r="R339" s="13" t="str">
        <f t="shared" si="33"/>
        <v>Hombre</v>
      </c>
      <c r="S339" s="11">
        <f>VLOOKUP(I339,edades!$B$3:$D$17,3)</f>
        <v>13</v>
      </c>
      <c r="T339" s="11" t="str">
        <f>VLOOKUP(DataCExterna!I339,edades!$B$3:$D$17,2)</f>
        <v>de 55 a 59 años</v>
      </c>
      <c r="U339" s="11" t="s">
        <v>20</v>
      </c>
      <c r="V339" s="26">
        <f t="shared" si="34"/>
        <v>0</v>
      </c>
      <c r="W339" s="24">
        <v>1</v>
      </c>
      <c r="X339" s="24">
        <v>0</v>
      </c>
    </row>
    <row r="340" spans="1:24" x14ac:dyDescent="0.25">
      <c r="A340" s="11">
        <f t="shared" si="35"/>
        <v>339</v>
      </c>
      <c r="B340" s="11">
        <v>201505</v>
      </c>
      <c r="C340" s="11">
        <v>1234</v>
      </c>
      <c r="D340" s="11">
        <v>1</v>
      </c>
      <c r="E340" s="16" t="s">
        <v>834</v>
      </c>
      <c r="F340" s="16" t="s">
        <v>5</v>
      </c>
      <c r="G340" s="11" t="s">
        <v>1363</v>
      </c>
      <c r="H340" s="13" t="s">
        <v>1277</v>
      </c>
      <c r="I340" s="13">
        <v>42</v>
      </c>
      <c r="J340" s="14">
        <v>42131</v>
      </c>
      <c r="K340" s="11" t="s">
        <v>931</v>
      </c>
      <c r="L340" s="11">
        <v>1</v>
      </c>
      <c r="M340" s="11" t="s">
        <v>1119</v>
      </c>
      <c r="N340" s="11" t="s">
        <v>935</v>
      </c>
      <c r="O340" s="13">
        <f t="shared" si="30"/>
        <v>1</v>
      </c>
      <c r="P340" s="13" t="str">
        <f t="shared" si="31"/>
        <v>Atenciones Medicas</v>
      </c>
      <c r="Q340" s="13">
        <f t="shared" si="32"/>
        <v>2</v>
      </c>
      <c r="R340" s="13" t="str">
        <f t="shared" si="33"/>
        <v>Mujer</v>
      </c>
      <c r="S340" s="11">
        <f>VLOOKUP(I340,edades!$B$3:$D$17,3)</f>
        <v>10</v>
      </c>
      <c r="T340" s="11" t="str">
        <f>VLOOKUP(DataCExterna!I340,edades!$B$3:$D$17,2)</f>
        <v>de 40 a 44 años</v>
      </c>
      <c r="U340" s="11" t="s">
        <v>1119</v>
      </c>
      <c r="V340" s="26">
        <f t="shared" si="34"/>
        <v>0</v>
      </c>
      <c r="W340" s="24">
        <v>1</v>
      </c>
      <c r="X340" s="24">
        <v>0</v>
      </c>
    </row>
    <row r="341" spans="1:24" x14ac:dyDescent="0.25">
      <c r="A341" s="11">
        <f t="shared" si="35"/>
        <v>340</v>
      </c>
      <c r="B341" s="11">
        <v>201505</v>
      </c>
      <c r="C341" s="11">
        <v>1234</v>
      </c>
      <c r="D341" s="11">
        <v>1</v>
      </c>
      <c r="E341" s="16" t="s">
        <v>698</v>
      </c>
      <c r="F341" s="16" t="s">
        <v>5</v>
      </c>
      <c r="G341" s="11" t="s">
        <v>1719</v>
      </c>
      <c r="H341" s="13" t="s">
        <v>1277</v>
      </c>
      <c r="I341" s="13">
        <v>45</v>
      </c>
      <c r="J341" s="14">
        <v>42134</v>
      </c>
      <c r="K341" s="11" t="s">
        <v>923</v>
      </c>
      <c r="L341" s="11">
        <v>1</v>
      </c>
      <c r="M341" s="11" t="s">
        <v>1026</v>
      </c>
      <c r="N341" s="11" t="s">
        <v>936</v>
      </c>
      <c r="O341" s="13">
        <f t="shared" si="30"/>
        <v>1</v>
      </c>
      <c r="P341" s="13" t="str">
        <f t="shared" si="31"/>
        <v>Atenciones Medicas</v>
      </c>
      <c r="Q341" s="13">
        <f t="shared" si="32"/>
        <v>2</v>
      </c>
      <c r="R341" s="13" t="str">
        <f t="shared" si="33"/>
        <v>Mujer</v>
      </c>
      <c r="S341" s="11">
        <f>VLOOKUP(I341,edades!$B$3:$D$17,3)</f>
        <v>11</v>
      </c>
      <c r="T341" s="11" t="str">
        <f>VLOOKUP(DataCExterna!I341,edades!$B$3:$D$17,2)</f>
        <v>de 45 a 49 años</v>
      </c>
      <c r="U341" s="11" t="s">
        <v>1026</v>
      </c>
      <c r="V341" s="26">
        <f t="shared" si="34"/>
        <v>0</v>
      </c>
      <c r="W341" s="24">
        <v>1</v>
      </c>
      <c r="X341" s="24">
        <v>0</v>
      </c>
    </row>
    <row r="342" spans="1:24" x14ac:dyDescent="0.25">
      <c r="A342" s="11">
        <f t="shared" si="35"/>
        <v>341</v>
      </c>
      <c r="B342" s="11">
        <v>201505</v>
      </c>
      <c r="C342" s="11">
        <v>1234</v>
      </c>
      <c r="D342" s="11">
        <v>1</v>
      </c>
      <c r="E342" s="16" t="s">
        <v>451</v>
      </c>
      <c r="F342" s="16" t="s">
        <v>5</v>
      </c>
      <c r="G342" s="11" t="s">
        <v>1960</v>
      </c>
      <c r="H342" s="13" t="s">
        <v>1277</v>
      </c>
      <c r="I342" s="13">
        <v>59</v>
      </c>
      <c r="J342" s="14">
        <v>42138</v>
      </c>
      <c r="K342" s="11" t="s">
        <v>927</v>
      </c>
      <c r="L342" s="11">
        <v>2</v>
      </c>
      <c r="M342" s="11" t="s">
        <v>1213</v>
      </c>
      <c r="N342" s="11" t="s">
        <v>936</v>
      </c>
      <c r="O342" s="13">
        <f t="shared" si="30"/>
        <v>2</v>
      </c>
      <c r="P342" s="13" t="str">
        <f t="shared" si="31"/>
        <v>Atenciones No Medicas</v>
      </c>
      <c r="Q342" s="13">
        <f t="shared" si="32"/>
        <v>2</v>
      </c>
      <c r="R342" s="13" t="str">
        <f t="shared" si="33"/>
        <v>Mujer</v>
      </c>
      <c r="S342" s="11">
        <f>VLOOKUP(I342,edades!$B$3:$D$17,3)</f>
        <v>13</v>
      </c>
      <c r="T342" s="11" t="str">
        <f>VLOOKUP(DataCExterna!I342,edades!$B$3:$D$17,2)</f>
        <v>de 55 a 59 años</v>
      </c>
      <c r="U342" s="11" t="s">
        <v>1213</v>
      </c>
      <c r="V342" s="26">
        <f t="shared" si="34"/>
        <v>0</v>
      </c>
      <c r="W342" s="24">
        <v>1</v>
      </c>
      <c r="X342" s="24">
        <v>0</v>
      </c>
    </row>
    <row r="343" spans="1:24" x14ac:dyDescent="0.25">
      <c r="A343" s="11">
        <f t="shared" si="35"/>
        <v>342</v>
      </c>
      <c r="B343" s="11">
        <v>201505</v>
      </c>
      <c r="C343" s="11">
        <v>1234</v>
      </c>
      <c r="D343" s="11">
        <v>1</v>
      </c>
      <c r="E343" s="16" t="s">
        <v>516</v>
      </c>
      <c r="F343" s="16" t="s">
        <v>5</v>
      </c>
      <c r="G343" s="11" t="s">
        <v>1387</v>
      </c>
      <c r="H343" s="13" t="s">
        <v>1277</v>
      </c>
      <c r="I343" s="13">
        <v>63</v>
      </c>
      <c r="J343" s="14">
        <v>42133</v>
      </c>
      <c r="K343" s="11" t="s">
        <v>931</v>
      </c>
      <c r="L343" s="11">
        <v>1</v>
      </c>
      <c r="M343" s="11" t="s">
        <v>1014</v>
      </c>
      <c r="N343" s="11" t="s">
        <v>935</v>
      </c>
      <c r="O343" s="13">
        <f t="shared" si="30"/>
        <v>1</v>
      </c>
      <c r="P343" s="13" t="str">
        <f t="shared" si="31"/>
        <v>Atenciones Medicas</v>
      </c>
      <c r="Q343" s="13">
        <f t="shared" si="32"/>
        <v>2</v>
      </c>
      <c r="R343" s="13" t="str">
        <f t="shared" si="33"/>
        <v>Mujer</v>
      </c>
      <c r="S343" s="11">
        <f>VLOOKUP(I343,edades!$B$3:$D$17,3)</f>
        <v>14</v>
      </c>
      <c r="T343" s="11" t="str">
        <f>VLOOKUP(DataCExterna!I343,edades!$B$3:$D$17,2)</f>
        <v>de 60 a 64 años</v>
      </c>
      <c r="U343" s="11" t="s">
        <v>1014</v>
      </c>
      <c r="V343" s="26">
        <f t="shared" si="34"/>
        <v>0</v>
      </c>
      <c r="W343" s="24">
        <v>1</v>
      </c>
      <c r="X343" s="24">
        <v>0</v>
      </c>
    </row>
    <row r="344" spans="1:24" x14ac:dyDescent="0.25">
      <c r="A344" s="11">
        <f t="shared" si="35"/>
        <v>343</v>
      </c>
      <c r="B344" s="11">
        <v>201505</v>
      </c>
      <c r="C344" s="11">
        <v>1234</v>
      </c>
      <c r="D344" s="11">
        <v>1</v>
      </c>
      <c r="E344" s="16" t="s">
        <v>283</v>
      </c>
      <c r="F344" s="16" t="s">
        <v>5</v>
      </c>
      <c r="G344" s="11" t="s">
        <v>1916</v>
      </c>
      <c r="H344" s="13" t="s">
        <v>1276</v>
      </c>
      <c r="I344" s="13">
        <v>64</v>
      </c>
      <c r="J344" s="14">
        <v>42138</v>
      </c>
      <c r="K344" s="11" t="s">
        <v>927</v>
      </c>
      <c r="L344" s="11">
        <v>2</v>
      </c>
      <c r="M344" s="11" t="s">
        <v>1215</v>
      </c>
      <c r="N344" s="15" t="s">
        <v>934</v>
      </c>
      <c r="O344" s="13">
        <f t="shared" si="30"/>
        <v>2</v>
      </c>
      <c r="P344" s="13" t="str">
        <f t="shared" si="31"/>
        <v>Atenciones No Medicas</v>
      </c>
      <c r="Q344" s="13">
        <f t="shared" si="32"/>
        <v>1</v>
      </c>
      <c r="R344" s="13" t="str">
        <f t="shared" si="33"/>
        <v>Hombre</v>
      </c>
      <c r="S344" s="11">
        <f>VLOOKUP(I344,edades!$B$3:$D$17,3)</f>
        <v>14</v>
      </c>
      <c r="T344" s="11" t="str">
        <f>VLOOKUP(DataCExterna!I344,edades!$B$3:$D$17,2)</f>
        <v>de 60 a 64 años</v>
      </c>
      <c r="U344" s="11" t="s">
        <v>1215</v>
      </c>
      <c r="V344" s="26">
        <f t="shared" si="34"/>
        <v>1</v>
      </c>
      <c r="W344" s="26">
        <v>1</v>
      </c>
      <c r="X344" s="26">
        <v>1</v>
      </c>
    </row>
    <row r="345" spans="1:24" x14ac:dyDescent="0.25">
      <c r="A345" s="11">
        <f t="shared" si="35"/>
        <v>344</v>
      </c>
      <c r="B345" s="11">
        <v>201505</v>
      </c>
      <c r="C345" s="11">
        <v>1234</v>
      </c>
      <c r="D345" s="11">
        <v>1</v>
      </c>
      <c r="E345" s="16" t="s">
        <v>750</v>
      </c>
      <c r="F345" s="16" t="s">
        <v>5</v>
      </c>
      <c r="G345" s="11" t="s">
        <v>1468</v>
      </c>
      <c r="H345" s="13" t="s">
        <v>1277</v>
      </c>
      <c r="I345" s="13">
        <v>64</v>
      </c>
      <c r="J345" s="14">
        <v>42141</v>
      </c>
      <c r="K345" s="11" t="s">
        <v>925</v>
      </c>
      <c r="L345" s="11">
        <v>1</v>
      </c>
      <c r="M345" s="11" t="s">
        <v>1081</v>
      </c>
      <c r="N345" s="15" t="s">
        <v>934</v>
      </c>
      <c r="O345" s="13">
        <f t="shared" si="30"/>
        <v>1</v>
      </c>
      <c r="P345" s="13" t="str">
        <f t="shared" si="31"/>
        <v>Atenciones Medicas</v>
      </c>
      <c r="Q345" s="13">
        <f t="shared" si="32"/>
        <v>2</v>
      </c>
      <c r="R345" s="13" t="str">
        <f t="shared" si="33"/>
        <v>Mujer</v>
      </c>
      <c r="S345" s="11">
        <f>VLOOKUP(I345,edades!$B$3:$D$17,3)</f>
        <v>14</v>
      </c>
      <c r="T345" s="11" t="str">
        <f>VLOOKUP(DataCExterna!I345,edades!$B$3:$D$17,2)</f>
        <v>de 60 a 64 años</v>
      </c>
      <c r="U345" s="11" t="s">
        <v>1081</v>
      </c>
      <c r="V345" s="26">
        <f t="shared" si="34"/>
        <v>1</v>
      </c>
      <c r="W345" s="26">
        <v>1</v>
      </c>
      <c r="X345" s="26">
        <v>1</v>
      </c>
    </row>
    <row r="346" spans="1:24" x14ac:dyDescent="0.25">
      <c r="A346" s="11">
        <f t="shared" si="35"/>
        <v>345</v>
      </c>
      <c r="B346" s="11">
        <v>201505</v>
      </c>
      <c r="C346" s="11">
        <v>1234</v>
      </c>
      <c r="D346" s="11">
        <v>1</v>
      </c>
      <c r="E346" s="16" t="s">
        <v>831</v>
      </c>
      <c r="F346" s="16" t="s">
        <v>5</v>
      </c>
      <c r="G346" s="11" t="s">
        <v>2020</v>
      </c>
      <c r="H346" s="13" t="s">
        <v>1276</v>
      </c>
      <c r="I346" s="13">
        <v>32</v>
      </c>
      <c r="J346" s="14">
        <v>42138</v>
      </c>
      <c r="K346" s="11" t="s">
        <v>928</v>
      </c>
      <c r="L346" s="11">
        <v>2</v>
      </c>
      <c r="M346" s="11" t="s">
        <v>1252</v>
      </c>
      <c r="N346" s="11" t="s">
        <v>936</v>
      </c>
      <c r="O346" s="13">
        <f t="shared" si="30"/>
        <v>2</v>
      </c>
      <c r="P346" s="13" t="str">
        <f t="shared" si="31"/>
        <v>Atenciones No Medicas</v>
      </c>
      <c r="Q346" s="13">
        <f t="shared" si="32"/>
        <v>1</v>
      </c>
      <c r="R346" s="13" t="str">
        <f t="shared" si="33"/>
        <v>Hombre</v>
      </c>
      <c r="S346" s="11">
        <f>VLOOKUP(I346,edades!$B$3:$D$17,3)</f>
        <v>9</v>
      </c>
      <c r="T346" s="11" t="str">
        <f>VLOOKUP(DataCExterna!I346,edades!$B$3:$D$17,2)</f>
        <v>de 35 a 39 años</v>
      </c>
      <c r="U346" s="11" t="s">
        <v>1252</v>
      </c>
      <c r="V346" s="26">
        <f t="shared" si="34"/>
        <v>0</v>
      </c>
      <c r="W346" s="24">
        <v>1</v>
      </c>
      <c r="X346" s="24">
        <v>0</v>
      </c>
    </row>
    <row r="347" spans="1:24" x14ac:dyDescent="0.25">
      <c r="A347" s="11">
        <f t="shared" si="35"/>
        <v>346</v>
      </c>
      <c r="B347" s="11">
        <v>201505</v>
      </c>
      <c r="C347" s="11">
        <v>1234</v>
      </c>
      <c r="D347" s="11">
        <v>1</v>
      </c>
      <c r="E347" s="16" t="s">
        <v>866</v>
      </c>
      <c r="F347" s="16" t="s">
        <v>5</v>
      </c>
      <c r="G347" s="11" t="s">
        <v>1400</v>
      </c>
      <c r="H347" s="13" t="s">
        <v>1276</v>
      </c>
      <c r="I347" s="13">
        <v>25</v>
      </c>
      <c r="J347" s="14">
        <v>42141</v>
      </c>
      <c r="K347" s="11" t="s">
        <v>925</v>
      </c>
      <c r="L347" s="11">
        <v>1</v>
      </c>
      <c r="M347" s="11" t="s">
        <v>1083</v>
      </c>
      <c r="N347" s="11" t="s">
        <v>935</v>
      </c>
      <c r="O347" s="13">
        <f t="shared" si="30"/>
        <v>1</v>
      </c>
      <c r="P347" s="13" t="str">
        <f t="shared" si="31"/>
        <v>Atenciones Medicas</v>
      </c>
      <c r="Q347" s="13">
        <f t="shared" si="32"/>
        <v>1</v>
      </c>
      <c r="R347" s="13" t="str">
        <f t="shared" si="33"/>
        <v>Hombre</v>
      </c>
      <c r="S347" s="11">
        <f>VLOOKUP(I347,edades!$B$3:$D$17,3)</f>
        <v>7</v>
      </c>
      <c r="T347" s="11" t="str">
        <f>VLOOKUP(DataCExterna!I347,edades!$B$3:$D$17,2)</f>
        <v>de 25 a 29 años</v>
      </c>
      <c r="U347" s="11" t="s">
        <v>1083</v>
      </c>
      <c r="V347" s="26">
        <f t="shared" si="34"/>
        <v>0</v>
      </c>
      <c r="W347" s="24">
        <v>1</v>
      </c>
      <c r="X347" s="24">
        <v>0</v>
      </c>
    </row>
    <row r="348" spans="1:24" x14ac:dyDescent="0.25">
      <c r="A348" s="11">
        <f t="shared" si="35"/>
        <v>347</v>
      </c>
      <c r="B348" s="11">
        <v>201505</v>
      </c>
      <c r="C348" s="11">
        <v>1234</v>
      </c>
      <c r="D348" s="11">
        <v>1</v>
      </c>
      <c r="E348" s="16" t="s">
        <v>455</v>
      </c>
      <c r="F348" s="16" t="s">
        <v>5</v>
      </c>
      <c r="G348" s="11" t="s">
        <v>1948</v>
      </c>
      <c r="H348" s="13" t="s">
        <v>1276</v>
      </c>
      <c r="I348" s="13">
        <v>45</v>
      </c>
      <c r="J348" s="14">
        <v>42138</v>
      </c>
      <c r="K348" s="11" t="s">
        <v>927</v>
      </c>
      <c r="L348" s="11">
        <v>2</v>
      </c>
      <c r="M348" s="11" t="s">
        <v>55</v>
      </c>
      <c r="N348" s="11" t="s">
        <v>935</v>
      </c>
      <c r="O348" s="13">
        <f t="shared" si="30"/>
        <v>2</v>
      </c>
      <c r="P348" s="13" t="str">
        <f t="shared" si="31"/>
        <v>Atenciones No Medicas</v>
      </c>
      <c r="Q348" s="13">
        <f t="shared" si="32"/>
        <v>1</v>
      </c>
      <c r="R348" s="13" t="str">
        <f t="shared" si="33"/>
        <v>Hombre</v>
      </c>
      <c r="S348" s="11">
        <f>VLOOKUP(I348,edades!$B$3:$D$17,3)</f>
        <v>11</v>
      </c>
      <c r="T348" s="11" t="str">
        <f>VLOOKUP(DataCExterna!I348,edades!$B$3:$D$17,2)</f>
        <v>de 45 a 49 años</v>
      </c>
      <c r="U348" s="11" t="s">
        <v>55</v>
      </c>
      <c r="V348" s="26">
        <f t="shared" si="34"/>
        <v>0</v>
      </c>
      <c r="W348" s="24">
        <v>1</v>
      </c>
      <c r="X348" s="24">
        <v>0</v>
      </c>
    </row>
    <row r="349" spans="1:24" x14ac:dyDescent="0.25">
      <c r="A349" s="11">
        <f t="shared" si="35"/>
        <v>348</v>
      </c>
      <c r="B349" s="11">
        <v>201505</v>
      </c>
      <c r="C349" s="11">
        <v>1234</v>
      </c>
      <c r="D349" s="11">
        <v>1</v>
      </c>
      <c r="E349" s="16" t="s">
        <v>916</v>
      </c>
      <c r="F349" s="16" t="s">
        <v>5</v>
      </c>
      <c r="G349" s="11" t="s">
        <v>1359</v>
      </c>
      <c r="H349" s="13" t="s">
        <v>1277</v>
      </c>
      <c r="I349" s="13">
        <v>48</v>
      </c>
      <c r="J349" s="14">
        <v>42138</v>
      </c>
      <c r="K349" s="11" t="s">
        <v>931</v>
      </c>
      <c r="L349" s="11">
        <v>1</v>
      </c>
      <c r="M349" s="11" t="s">
        <v>247</v>
      </c>
      <c r="N349" s="11" t="s">
        <v>935</v>
      </c>
      <c r="O349" s="13">
        <f t="shared" si="30"/>
        <v>1</v>
      </c>
      <c r="P349" s="13" t="str">
        <f t="shared" si="31"/>
        <v>Atenciones Medicas</v>
      </c>
      <c r="Q349" s="13">
        <f t="shared" si="32"/>
        <v>2</v>
      </c>
      <c r="R349" s="13" t="str">
        <f t="shared" si="33"/>
        <v>Mujer</v>
      </c>
      <c r="S349" s="11">
        <f>VLOOKUP(I349,edades!$B$3:$D$17,3)</f>
        <v>11</v>
      </c>
      <c r="T349" s="11" t="str">
        <f>VLOOKUP(DataCExterna!I349,edades!$B$3:$D$17,2)</f>
        <v>de 45 a 49 años</v>
      </c>
      <c r="U349" s="11" t="s">
        <v>247</v>
      </c>
      <c r="V349" s="26">
        <f t="shared" si="34"/>
        <v>0</v>
      </c>
      <c r="W349" s="24">
        <v>1</v>
      </c>
      <c r="X349" s="24">
        <v>0</v>
      </c>
    </row>
    <row r="350" spans="1:24" x14ac:dyDescent="0.25">
      <c r="A350" s="11">
        <f t="shared" si="35"/>
        <v>349</v>
      </c>
      <c r="B350" s="11">
        <v>201505</v>
      </c>
      <c r="C350" s="11">
        <v>1234</v>
      </c>
      <c r="D350" s="11">
        <v>1</v>
      </c>
      <c r="E350" s="16" t="s">
        <v>915</v>
      </c>
      <c r="F350" s="16" t="s">
        <v>5</v>
      </c>
      <c r="G350" s="28" t="s">
        <v>1284</v>
      </c>
      <c r="H350" s="13" t="s">
        <v>1277</v>
      </c>
      <c r="I350" s="13">
        <v>31</v>
      </c>
      <c r="J350" s="14">
        <v>42138</v>
      </c>
      <c r="K350" s="11" t="s">
        <v>931</v>
      </c>
      <c r="L350" s="11">
        <v>1</v>
      </c>
      <c r="M350" s="11" t="s">
        <v>1206</v>
      </c>
      <c r="N350" s="11" t="s">
        <v>935</v>
      </c>
      <c r="O350" s="13">
        <f t="shared" si="30"/>
        <v>1</v>
      </c>
      <c r="P350" s="13" t="str">
        <f t="shared" si="31"/>
        <v>Atenciones Medicas</v>
      </c>
      <c r="Q350" s="13">
        <f t="shared" si="32"/>
        <v>2</v>
      </c>
      <c r="R350" s="13" t="str">
        <f t="shared" si="33"/>
        <v>Mujer</v>
      </c>
      <c r="S350" s="11">
        <f>VLOOKUP(I350,edades!$B$3:$D$17,3)</f>
        <v>9</v>
      </c>
      <c r="T350" s="11" t="str">
        <f>VLOOKUP(DataCExterna!I350,edades!$B$3:$D$17,2)</f>
        <v>de 35 a 39 años</v>
      </c>
      <c r="U350" s="11" t="s">
        <v>1206</v>
      </c>
      <c r="V350" s="26">
        <f t="shared" si="34"/>
        <v>0</v>
      </c>
      <c r="W350" s="24">
        <v>1</v>
      </c>
      <c r="X350" s="24">
        <v>0</v>
      </c>
    </row>
    <row r="351" spans="1:24" x14ac:dyDescent="0.25">
      <c r="A351" s="11">
        <f t="shared" si="35"/>
        <v>350</v>
      </c>
      <c r="B351" s="11">
        <v>201505</v>
      </c>
      <c r="C351" s="11">
        <v>1234</v>
      </c>
      <c r="D351" s="11">
        <v>1</v>
      </c>
      <c r="E351" s="16" t="s">
        <v>218</v>
      </c>
      <c r="F351" s="16" t="s">
        <v>5</v>
      </c>
      <c r="G351" s="11" t="s">
        <v>1307</v>
      </c>
      <c r="H351" s="13" t="s">
        <v>1277</v>
      </c>
      <c r="I351" s="13">
        <v>36</v>
      </c>
      <c r="J351" s="14">
        <v>42132</v>
      </c>
      <c r="K351" s="11" t="s">
        <v>931</v>
      </c>
      <c r="L351" s="11">
        <v>1</v>
      </c>
      <c r="M351" s="11" t="s">
        <v>253</v>
      </c>
      <c r="N351" s="15" t="s">
        <v>934</v>
      </c>
      <c r="O351" s="13">
        <f t="shared" si="30"/>
        <v>1</v>
      </c>
      <c r="P351" s="13" t="str">
        <f t="shared" si="31"/>
        <v>Atenciones Medicas</v>
      </c>
      <c r="Q351" s="13">
        <f t="shared" si="32"/>
        <v>2</v>
      </c>
      <c r="R351" s="13" t="str">
        <f t="shared" si="33"/>
        <v>Mujer</v>
      </c>
      <c r="S351" s="11">
        <f>VLOOKUP(I351,edades!$B$3:$D$17,3)</f>
        <v>9</v>
      </c>
      <c r="T351" s="11" t="str">
        <f>VLOOKUP(DataCExterna!I351,edades!$B$3:$D$17,2)</f>
        <v>de 35 a 39 años</v>
      </c>
      <c r="U351" s="11" t="s">
        <v>253</v>
      </c>
      <c r="V351" s="26">
        <f t="shared" si="34"/>
        <v>1</v>
      </c>
      <c r="W351" s="26">
        <v>1</v>
      </c>
      <c r="X351" s="26">
        <v>1</v>
      </c>
    </row>
    <row r="352" spans="1:24" x14ac:dyDescent="0.25">
      <c r="A352" s="11">
        <f t="shared" si="35"/>
        <v>351</v>
      </c>
      <c r="B352" s="11">
        <v>201505</v>
      </c>
      <c r="C352" s="11">
        <v>1234</v>
      </c>
      <c r="D352" s="11">
        <v>1</v>
      </c>
      <c r="E352" s="16" t="s">
        <v>405</v>
      </c>
      <c r="F352" s="16" t="s">
        <v>5</v>
      </c>
      <c r="G352" s="11" t="s">
        <v>1677</v>
      </c>
      <c r="H352" s="13" t="s">
        <v>1277</v>
      </c>
      <c r="I352" s="13">
        <v>39</v>
      </c>
      <c r="J352" s="14">
        <v>42133</v>
      </c>
      <c r="K352" s="11" t="s">
        <v>923</v>
      </c>
      <c r="L352" s="11">
        <v>1</v>
      </c>
      <c r="M352" s="11" t="s">
        <v>1039</v>
      </c>
      <c r="N352" s="15" t="s">
        <v>934</v>
      </c>
      <c r="O352" s="13">
        <f t="shared" si="30"/>
        <v>1</v>
      </c>
      <c r="P352" s="13" t="str">
        <f t="shared" si="31"/>
        <v>Atenciones Medicas</v>
      </c>
      <c r="Q352" s="13">
        <f t="shared" si="32"/>
        <v>2</v>
      </c>
      <c r="R352" s="13" t="str">
        <f t="shared" si="33"/>
        <v>Mujer</v>
      </c>
      <c r="S352" s="11">
        <f>VLOOKUP(I352,edades!$B$3:$D$17,3)</f>
        <v>9</v>
      </c>
      <c r="T352" s="11" t="str">
        <f>VLOOKUP(DataCExterna!I352,edades!$B$3:$D$17,2)</f>
        <v>de 35 a 39 años</v>
      </c>
      <c r="U352" s="11" t="s">
        <v>1039</v>
      </c>
      <c r="V352" s="26">
        <f t="shared" si="34"/>
        <v>1</v>
      </c>
      <c r="W352" s="26">
        <v>1</v>
      </c>
      <c r="X352" s="26">
        <v>1</v>
      </c>
    </row>
    <row r="353" spans="1:24" x14ac:dyDescent="0.25">
      <c r="A353" s="11">
        <f t="shared" si="35"/>
        <v>352</v>
      </c>
      <c r="B353" s="11">
        <v>201505</v>
      </c>
      <c r="C353" s="11">
        <v>1234</v>
      </c>
      <c r="D353" s="11">
        <v>1</v>
      </c>
      <c r="E353" s="16" t="s">
        <v>73</v>
      </c>
      <c r="F353" s="16" t="s">
        <v>5</v>
      </c>
      <c r="G353" s="11" t="s">
        <v>1508</v>
      </c>
      <c r="H353" s="13" t="s">
        <v>1277</v>
      </c>
      <c r="I353" s="13">
        <v>55</v>
      </c>
      <c r="J353" s="14">
        <v>42135</v>
      </c>
      <c r="K353" s="11" t="s">
        <v>926</v>
      </c>
      <c r="L353" s="11">
        <v>2</v>
      </c>
      <c r="M353" s="11" t="s">
        <v>1234</v>
      </c>
      <c r="N353" s="11" t="s">
        <v>936</v>
      </c>
      <c r="O353" s="13">
        <f t="shared" si="30"/>
        <v>2</v>
      </c>
      <c r="P353" s="13" t="str">
        <f t="shared" si="31"/>
        <v>Atenciones No Medicas</v>
      </c>
      <c r="Q353" s="13">
        <f t="shared" si="32"/>
        <v>2</v>
      </c>
      <c r="R353" s="13" t="str">
        <f t="shared" si="33"/>
        <v>Mujer</v>
      </c>
      <c r="S353" s="11">
        <f>VLOOKUP(I353,edades!$B$3:$D$17,3)</f>
        <v>13</v>
      </c>
      <c r="T353" s="11" t="str">
        <f>VLOOKUP(DataCExterna!I353,edades!$B$3:$D$17,2)</f>
        <v>de 55 a 59 años</v>
      </c>
      <c r="U353" s="11" t="s">
        <v>1234</v>
      </c>
      <c r="V353" s="26">
        <f t="shared" si="34"/>
        <v>0</v>
      </c>
      <c r="W353" s="24">
        <v>1</v>
      </c>
      <c r="X353" s="24">
        <v>0</v>
      </c>
    </row>
    <row r="354" spans="1:24" x14ac:dyDescent="0.25">
      <c r="A354" s="11">
        <f t="shared" si="35"/>
        <v>353</v>
      </c>
      <c r="B354" s="11">
        <v>201505</v>
      </c>
      <c r="C354" s="11">
        <v>1234</v>
      </c>
      <c r="D354" s="11">
        <v>1</v>
      </c>
      <c r="E354" s="16" t="s">
        <v>244</v>
      </c>
      <c r="F354" s="16" t="s">
        <v>5</v>
      </c>
      <c r="G354" s="11" t="s">
        <v>1890</v>
      </c>
      <c r="H354" s="13" t="s">
        <v>1277</v>
      </c>
      <c r="I354" s="13">
        <v>24</v>
      </c>
      <c r="J354" s="14">
        <v>42137</v>
      </c>
      <c r="K354" s="11" t="s">
        <v>927</v>
      </c>
      <c r="L354" s="11">
        <v>2</v>
      </c>
      <c r="M354" s="11" t="s">
        <v>1167</v>
      </c>
      <c r="N354" s="11" t="s">
        <v>935</v>
      </c>
      <c r="O354" s="13">
        <f t="shared" si="30"/>
        <v>2</v>
      </c>
      <c r="P354" s="13" t="str">
        <f t="shared" si="31"/>
        <v>Atenciones No Medicas</v>
      </c>
      <c r="Q354" s="13">
        <f t="shared" si="32"/>
        <v>2</v>
      </c>
      <c r="R354" s="13" t="str">
        <f t="shared" si="33"/>
        <v>Mujer</v>
      </c>
      <c r="S354" s="11">
        <f>VLOOKUP(I354,edades!$B$3:$D$17,3)</f>
        <v>6</v>
      </c>
      <c r="T354" s="11" t="str">
        <f>VLOOKUP(DataCExterna!I354,edades!$B$3:$D$17,2)</f>
        <v>de 20 a 24 años</v>
      </c>
      <c r="U354" s="11" t="s">
        <v>1167</v>
      </c>
      <c r="V354" s="26">
        <f t="shared" si="34"/>
        <v>0</v>
      </c>
      <c r="W354" s="24">
        <v>1</v>
      </c>
      <c r="X354" s="24">
        <v>0</v>
      </c>
    </row>
    <row r="355" spans="1:24" x14ac:dyDescent="0.25">
      <c r="A355" s="11">
        <f t="shared" si="35"/>
        <v>354</v>
      </c>
      <c r="B355" s="11">
        <v>201505</v>
      </c>
      <c r="C355" s="11">
        <v>1234</v>
      </c>
      <c r="D355" s="11">
        <v>1</v>
      </c>
      <c r="E355" s="16" t="s">
        <v>544</v>
      </c>
      <c r="F355" s="16" t="s">
        <v>5</v>
      </c>
      <c r="G355" s="11" t="s">
        <v>1971</v>
      </c>
      <c r="H355" s="13" t="s">
        <v>1277</v>
      </c>
      <c r="I355" s="13">
        <v>2</v>
      </c>
      <c r="J355" s="14">
        <v>42131</v>
      </c>
      <c r="K355" s="11" t="s">
        <v>932</v>
      </c>
      <c r="L355" s="11">
        <v>1</v>
      </c>
      <c r="M355" s="11" t="s">
        <v>1227</v>
      </c>
      <c r="N355" s="15" t="s">
        <v>934</v>
      </c>
      <c r="O355" s="13">
        <f t="shared" si="30"/>
        <v>1</v>
      </c>
      <c r="P355" s="13" t="str">
        <f t="shared" si="31"/>
        <v>Atenciones Medicas</v>
      </c>
      <c r="Q355" s="13">
        <f t="shared" si="32"/>
        <v>2</v>
      </c>
      <c r="R355" s="13" t="str">
        <f t="shared" si="33"/>
        <v>Mujer</v>
      </c>
      <c r="S355" s="11">
        <f>VLOOKUP(I355,edades!$B$3:$D$17,3)</f>
        <v>2</v>
      </c>
      <c r="T355" s="11" t="str">
        <f>VLOOKUP(DataCExterna!I355,edades!$B$3:$D$17,2)</f>
        <v>de 1 a 4 años</v>
      </c>
      <c r="U355" s="11" t="s">
        <v>1227</v>
      </c>
      <c r="V355" s="26">
        <f t="shared" si="34"/>
        <v>1</v>
      </c>
      <c r="W355" s="26">
        <v>1</v>
      </c>
      <c r="X355" s="26">
        <v>1</v>
      </c>
    </row>
    <row r="356" spans="1:24" x14ac:dyDescent="0.25">
      <c r="A356" s="11">
        <f t="shared" si="35"/>
        <v>355</v>
      </c>
      <c r="B356" s="11">
        <v>201505</v>
      </c>
      <c r="C356" s="11">
        <v>1234</v>
      </c>
      <c r="D356" s="11">
        <v>1</v>
      </c>
      <c r="E356" s="16" t="s">
        <v>239</v>
      </c>
      <c r="F356" s="16" t="s">
        <v>5</v>
      </c>
      <c r="G356" s="11" t="s">
        <v>1426</v>
      </c>
      <c r="H356" s="13" t="s">
        <v>1276</v>
      </c>
      <c r="I356" s="13">
        <v>7</v>
      </c>
      <c r="J356" s="14">
        <v>42129</v>
      </c>
      <c r="K356" s="11" t="s">
        <v>925</v>
      </c>
      <c r="L356" s="11">
        <v>1</v>
      </c>
      <c r="M356" s="11" t="s">
        <v>223</v>
      </c>
      <c r="N356" s="11" t="s">
        <v>935</v>
      </c>
      <c r="O356" s="13">
        <f t="shared" si="30"/>
        <v>1</v>
      </c>
      <c r="P356" s="13" t="str">
        <f t="shared" si="31"/>
        <v>Atenciones Medicas</v>
      </c>
      <c r="Q356" s="13">
        <f t="shared" si="32"/>
        <v>1</v>
      </c>
      <c r="R356" s="13" t="str">
        <f t="shared" si="33"/>
        <v>Hombre</v>
      </c>
      <c r="S356" s="11">
        <f>VLOOKUP(I356,edades!$B$3:$D$17,3)</f>
        <v>3</v>
      </c>
      <c r="T356" s="11" t="str">
        <f>VLOOKUP(DataCExterna!I356,edades!$B$3:$D$17,2)</f>
        <v>de 5 a 9 años</v>
      </c>
      <c r="U356" s="11" t="s">
        <v>223</v>
      </c>
      <c r="V356" s="26">
        <f t="shared" si="34"/>
        <v>0</v>
      </c>
      <c r="W356" s="24">
        <v>1</v>
      </c>
      <c r="X356" s="24">
        <v>0</v>
      </c>
    </row>
    <row r="357" spans="1:24" x14ac:dyDescent="0.25">
      <c r="A357" s="11">
        <f t="shared" si="35"/>
        <v>356</v>
      </c>
      <c r="B357" s="11">
        <v>201505</v>
      </c>
      <c r="C357" s="11">
        <v>1234</v>
      </c>
      <c r="D357" s="11">
        <v>1</v>
      </c>
      <c r="E357" s="16" t="s">
        <v>184</v>
      </c>
      <c r="F357" s="16" t="s">
        <v>5</v>
      </c>
      <c r="G357" s="11" t="s">
        <v>1434</v>
      </c>
      <c r="H357" s="13" t="s">
        <v>1276</v>
      </c>
      <c r="I357" s="13">
        <v>3</v>
      </c>
      <c r="J357" s="14">
        <v>42141</v>
      </c>
      <c r="K357" s="11" t="s">
        <v>925</v>
      </c>
      <c r="L357" s="11">
        <v>1</v>
      </c>
      <c r="M357" s="11" t="s">
        <v>318</v>
      </c>
      <c r="N357" s="11" t="s">
        <v>936</v>
      </c>
      <c r="O357" s="13">
        <f t="shared" si="30"/>
        <v>1</v>
      </c>
      <c r="P357" s="13" t="str">
        <f t="shared" si="31"/>
        <v>Atenciones Medicas</v>
      </c>
      <c r="Q357" s="13">
        <f t="shared" si="32"/>
        <v>1</v>
      </c>
      <c r="R357" s="13" t="str">
        <f t="shared" si="33"/>
        <v>Hombre</v>
      </c>
      <c r="S357" s="11">
        <f>VLOOKUP(I357,edades!$B$3:$D$17,3)</f>
        <v>2</v>
      </c>
      <c r="T357" s="11" t="str">
        <f>VLOOKUP(DataCExterna!I357,edades!$B$3:$D$17,2)</f>
        <v>de 1 a 4 años</v>
      </c>
      <c r="U357" s="11" t="s">
        <v>318</v>
      </c>
      <c r="V357" s="26">
        <f t="shared" si="34"/>
        <v>0</v>
      </c>
      <c r="W357" s="24">
        <v>1</v>
      </c>
      <c r="X357" s="24">
        <v>0</v>
      </c>
    </row>
    <row r="358" spans="1:24" x14ac:dyDescent="0.25">
      <c r="A358" s="11">
        <f t="shared" si="35"/>
        <v>357</v>
      </c>
      <c r="B358" s="11">
        <v>201505</v>
      </c>
      <c r="C358" s="11">
        <v>1234</v>
      </c>
      <c r="D358" s="11">
        <v>1</v>
      </c>
      <c r="E358" s="16" t="s">
        <v>541</v>
      </c>
      <c r="F358" s="16" t="s">
        <v>5</v>
      </c>
      <c r="G358" s="11" t="s">
        <v>1436</v>
      </c>
      <c r="H358" s="13" t="s">
        <v>1277</v>
      </c>
      <c r="I358" s="13">
        <v>4</v>
      </c>
      <c r="J358" s="14">
        <v>42129</v>
      </c>
      <c r="K358" s="11" t="s">
        <v>925</v>
      </c>
      <c r="L358" s="11">
        <v>1</v>
      </c>
      <c r="M358" s="11" t="s">
        <v>1180</v>
      </c>
      <c r="N358" s="11" t="s">
        <v>935</v>
      </c>
      <c r="O358" s="13">
        <f t="shared" si="30"/>
        <v>1</v>
      </c>
      <c r="P358" s="13" t="str">
        <f t="shared" si="31"/>
        <v>Atenciones Medicas</v>
      </c>
      <c r="Q358" s="13">
        <f t="shared" si="32"/>
        <v>2</v>
      </c>
      <c r="R358" s="13" t="str">
        <f t="shared" si="33"/>
        <v>Mujer</v>
      </c>
      <c r="S358" s="11">
        <f>VLOOKUP(I358,edades!$B$3:$D$17,3)</f>
        <v>2</v>
      </c>
      <c r="T358" s="11" t="str">
        <f>VLOOKUP(DataCExterna!I358,edades!$B$3:$D$17,2)</f>
        <v>de 1 a 4 años</v>
      </c>
      <c r="U358" s="11" t="s">
        <v>1180</v>
      </c>
      <c r="V358" s="26">
        <f t="shared" si="34"/>
        <v>0</v>
      </c>
      <c r="W358" s="24">
        <v>1</v>
      </c>
      <c r="X358" s="24">
        <v>0</v>
      </c>
    </row>
    <row r="359" spans="1:24" x14ac:dyDescent="0.25">
      <c r="A359" s="11">
        <f t="shared" si="35"/>
        <v>358</v>
      </c>
      <c r="B359" s="11">
        <v>201505</v>
      </c>
      <c r="C359" s="11">
        <v>1234</v>
      </c>
      <c r="D359" s="11">
        <v>1</v>
      </c>
      <c r="E359" s="16" t="s">
        <v>544</v>
      </c>
      <c r="F359" s="16" t="s">
        <v>5</v>
      </c>
      <c r="G359" s="11" t="s">
        <v>1971</v>
      </c>
      <c r="H359" s="13" t="s">
        <v>1277</v>
      </c>
      <c r="I359" s="13">
        <v>2</v>
      </c>
      <c r="J359" s="14">
        <v>42125</v>
      </c>
      <c r="K359" s="11" t="s">
        <v>925</v>
      </c>
      <c r="L359" s="11">
        <v>1</v>
      </c>
      <c r="M359" s="11" t="s">
        <v>1060</v>
      </c>
      <c r="N359" s="11" t="s">
        <v>936</v>
      </c>
      <c r="O359" s="13">
        <f t="shared" si="30"/>
        <v>1</v>
      </c>
      <c r="P359" s="13" t="str">
        <f t="shared" si="31"/>
        <v>Atenciones Medicas</v>
      </c>
      <c r="Q359" s="13">
        <f t="shared" si="32"/>
        <v>2</v>
      </c>
      <c r="R359" s="13" t="str">
        <f t="shared" si="33"/>
        <v>Mujer</v>
      </c>
      <c r="S359" s="11">
        <f>VLOOKUP(I359,edades!$B$3:$D$17,3)</f>
        <v>2</v>
      </c>
      <c r="T359" s="11" t="str">
        <f>VLOOKUP(DataCExterna!I359,edades!$B$3:$D$17,2)</f>
        <v>de 1 a 4 años</v>
      </c>
      <c r="U359" s="11" t="s">
        <v>1060</v>
      </c>
      <c r="V359" s="26">
        <f t="shared" si="34"/>
        <v>0</v>
      </c>
      <c r="W359" s="24">
        <v>0</v>
      </c>
      <c r="X359" s="24">
        <v>0</v>
      </c>
    </row>
    <row r="360" spans="1:24" x14ac:dyDescent="0.25">
      <c r="A360" s="11">
        <f t="shared" si="35"/>
        <v>359</v>
      </c>
      <c r="B360" s="11">
        <v>201505</v>
      </c>
      <c r="C360" s="11">
        <v>1234</v>
      </c>
      <c r="D360" s="11">
        <v>1</v>
      </c>
      <c r="E360" s="16" t="s">
        <v>289</v>
      </c>
      <c r="F360" s="16" t="s">
        <v>5</v>
      </c>
      <c r="G360" s="11" t="s">
        <v>1418</v>
      </c>
      <c r="H360" s="13" t="s">
        <v>1276</v>
      </c>
      <c r="I360" s="13">
        <v>59</v>
      </c>
      <c r="J360" s="14">
        <v>42141</v>
      </c>
      <c r="K360" s="11" t="s">
        <v>925</v>
      </c>
      <c r="L360" s="11">
        <v>1</v>
      </c>
      <c r="M360" s="11" t="s">
        <v>1085</v>
      </c>
      <c r="N360" s="11" t="s">
        <v>935</v>
      </c>
      <c r="O360" s="13">
        <f t="shared" si="30"/>
        <v>1</v>
      </c>
      <c r="P360" s="13" t="str">
        <f t="shared" si="31"/>
        <v>Atenciones Medicas</v>
      </c>
      <c r="Q360" s="13">
        <f t="shared" si="32"/>
        <v>1</v>
      </c>
      <c r="R360" s="13" t="str">
        <f t="shared" si="33"/>
        <v>Hombre</v>
      </c>
      <c r="S360" s="11">
        <f>VLOOKUP(I360,edades!$B$3:$D$17,3)</f>
        <v>13</v>
      </c>
      <c r="T360" s="11" t="str">
        <f>VLOOKUP(DataCExterna!I360,edades!$B$3:$D$17,2)</f>
        <v>de 55 a 59 años</v>
      </c>
      <c r="U360" s="11" t="s">
        <v>1085</v>
      </c>
      <c r="V360" s="26">
        <f t="shared" si="34"/>
        <v>0</v>
      </c>
      <c r="W360" s="24">
        <v>1</v>
      </c>
      <c r="X360" s="24">
        <v>0</v>
      </c>
    </row>
    <row r="361" spans="1:24" x14ac:dyDescent="0.25">
      <c r="A361" s="11">
        <f t="shared" si="35"/>
        <v>360</v>
      </c>
      <c r="B361" s="11">
        <v>201505</v>
      </c>
      <c r="C361" s="11">
        <v>1234</v>
      </c>
      <c r="D361" s="11">
        <v>1</v>
      </c>
      <c r="E361" s="16" t="s">
        <v>215</v>
      </c>
      <c r="F361" s="16" t="s">
        <v>5</v>
      </c>
      <c r="G361" s="28" t="s">
        <v>1284</v>
      </c>
      <c r="H361" s="13" t="s">
        <v>1277</v>
      </c>
      <c r="I361" s="13">
        <v>31</v>
      </c>
      <c r="J361" s="14">
        <v>42130</v>
      </c>
      <c r="K361" s="11" t="s">
        <v>931</v>
      </c>
      <c r="L361" s="11">
        <v>1</v>
      </c>
      <c r="M361" s="11" t="s">
        <v>992</v>
      </c>
      <c r="N361" s="29" t="s">
        <v>934</v>
      </c>
      <c r="O361" s="13">
        <f t="shared" si="30"/>
        <v>1</v>
      </c>
      <c r="P361" s="13" t="str">
        <f t="shared" si="31"/>
        <v>Atenciones Medicas</v>
      </c>
      <c r="Q361" s="13">
        <f t="shared" si="32"/>
        <v>2</v>
      </c>
      <c r="R361" s="13" t="str">
        <f t="shared" si="33"/>
        <v>Mujer</v>
      </c>
      <c r="S361" s="11">
        <f>VLOOKUP(I361,edades!$B$3:$D$17,3)</f>
        <v>9</v>
      </c>
      <c r="T361" s="11" t="str">
        <f>VLOOKUP(DataCExterna!I361,edades!$B$3:$D$17,2)</f>
        <v>de 35 a 39 años</v>
      </c>
      <c r="U361" s="11" t="s">
        <v>992</v>
      </c>
      <c r="V361" s="26">
        <f t="shared" si="34"/>
        <v>1</v>
      </c>
      <c r="W361" s="25">
        <v>0</v>
      </c>
      <c r="X361" s="25">
        <v>1</v>
      </c>
    </row>
    <row r="362" spans="1:24" x14ac:dyDescent="0.25">
      <c r="A362" s="11">
        <f t="shared" si="35"/>
        <v>361</v>
      </c>
      <c r="B362" s="11">
        <v>201505</v>
      </c>
      <c r="C362" s="11">
        <v>1234</v>
      </c>
      <c r="D362" s="11">
        <v>1</v>
      </c>
      <c r="E362" s="16" t="s">
        <v>381</v>
      </c>
      <c r="F362" s="16" t="s">
        <v>5</v>
      </c>
      <c r="G362" s="11" t="s">
        <v>1528</v>
      </c>
      <c r="H362" s="13" t="s">
        <v>1277</v>
      </c>
      <c r="I362" s="13">
        <v>45</v>
      </c>
      <c r="J362" s="14">
        <v>42138</v>
      </c>
      <c r="K362" s="11" t="s">
        <v>926</v>
      </c>
      <c r="L362" s="11">
        <v>2</v>
      </c>
      <c r="M362" s="11" t="s">
        <v>1256</v>
      </c>
      <c r="N362" s="11" t="s">
        <v>936</v>
      </c>
      <c r="O362" s="13">
        <f t="shared" si="30"/>
        <v>2</v>
      </c>
      <c r="P362" s="13" t="str">
        <f t="shared" si="31"/>
        <v>Atenciones No Medicas</v>
      </c>
      <c r="Q362" s="13">
        <f t="shared" si="32"/>
        <v>2</v>
      </c>
      <c r="R362" s="13" t="str">
        <f t="shared" si="33"/>
        <v>Mujer</v>
      </c>
      <c r="S362" s="11">
        <f>VLOOKUP(I362,edades!$B$3:$D$17,3)</f>
        <v>11</v>
      </c>
      <c r="T362" s="11" t="str">
        <f>VLOOKUP(DataCExterna!I362,edades!$B$3:$D$17,2)</f>
        <v>de 45 a 49 años</v>
      </c>
      <c r="U362" s="11" t="s">
        <v>1256</v>
      </c>
      <c r="V362" s="26">
        <f t="shared" si="34"/>
        <v>0</v>
      </c>
      <c r="W362" s="24">
        <v>1</v>
      </c>
      <c r="X362" s="24">
        <v>0</v>
      </c>
    </row>
    <row r="363" spans="1:24" x14ac:dyDescent="0.25">
      <c r="A363" s="11">
        <f t="shared" si="35"/>
        <v>362</v>
      </c>
      <c r="B363" s="11">
        <v>201505</v>
      </c>
      <c r="C363" s="11">
        <v>1234</v>
      </c>
      <c r="D363" s="11">
        <v>1</v>
      </c>
      <c r="E363" s="16" t="s">
        <v>901</v>
      </c>
      <c r="F363" s="16" t="s">
        <v>5</v>
      </c>
      <c r="G363" s="11" t="s">
        <v>1627</v>
      </c>
      <c r="H363" s="13" t="s">
        <v>1277</v>
      </c>
      <c r="I363" s="13">
        <v>23</v>
      </c>
      <c r="J363" s="14">
        <v>42134</v>
      </c>
      <c r="K363" s="11" t="s">
        <v>923</v>
      </c>
      <c r="L363" s="11">
        <v>1</v>
      </c>
      <c r="M363" s="11" t="s">
        <v>6</v>
      </c>
      <c r="N363" s="15" t="s">
        <v>934</v>
      </c>
      <c r="O363" s="13">
        <f t="shared" si="30"/>
        <v>1</v>
      </c>
      <c r="P363" s="13" t="str">
        <f t="shared" si="31"/>
        <v>Atenciones Medicas</v>
      </c>
      <c r="Q363" s="13">
        <f t="shared" si="32"/>
        <v>2</v>
      </c>
      <c r="R363" s="13" t="str">
        <f t="shared" si="33"/>
        <v>Mujer</v>
      </c>
      <c r="S363" s="11">
        <f>VLOOKUP(I363,edades!$B$3:$D$17,3)</f>
        <v>6</v>
      </c>
      <c r="T363" s="11" t="str">
        <f>VLOOKUP(DataCExterna!I363,edades!$B$3:$D$17,2)</f>
        <v>de 20 a 24 años</v>
      </c>
      <c r="U363" s="11" t="s">
        <v>6</v>
      </c>
      <c r="V363" s="26">
        <f t="shared" si="34"/>
        <v>1</v>
      </c>
      <c r="W363" s="26">
        <v>1</v>
      </c>
      <c r="X363" s="26">
        <v>1</v>
      </c>
    </row>
    <row r="364" spans="1:24" x14ac:dyDescent="0.25">
      <c r="A364" s="11">
        <f t="shared" si="35"/>
        <v>363</v>
      </c>
      <c r="B364" s="11">
        <v>201505</v>
      </c>
      <c r="C364" s="11">
        <v>1234</v>
      </c>
      <c r="D364" s="11">
        <v>1</v>
      </c>
      <c r="E364" s="16" t="s">
        <v>850</v>
      </c>
      <c r="F364" s="16" t="s">
        <v>5</v>
      </c>
      <c r="G364" s="11" t="s">
        <v>1657</v>
      </c>
      <c r="H364" s="13" t="s">
        <v>1276</v>
      </c>
      <c r="I364" s="13">
        <v>34</v>
      </c>
      <c r="J364" s="14">
        <v>42125</v>
      </c>
      <c r="K364" s="11" t="s">
        <v>923</v>
      </c>
      <c r="L364" s="11">
        <v>1</v>
      </c>
      <c r="M364" s="11" t="s">
        <v>970</v>
      </c>
      <c r="N364" s="15" t="s">
        <v>934</v>
      </c>
      <c r="O364" s="13">
        <f t="shared" si="30"/>
        <v>1</v>
      </c>
      <c r="P364" s="13" t="str">
        <f t="shared" si="31"/>
        <v>Atenciones Medicas</v>
      </c>
      <c r="Q364" s="13">
        <f t="shared" si="32"/>
        <v>1</v>
      </c>
      <c r="R364" s="13" t="str">
        <f t="shared" si="33"/>
        <v>Hombre</v>
      </c>
      <c r="S364" s="11">
        <f>VLOOKUP(I364,edades!$B$3:$D$17,3)</f>
        <v>9</v>
      </c>
      <c r="T364" s="11" t="str">
        <f>VLOOKUP(DataCExterna!I364,edades!$B$3:$D$17,2)</f>
        <v>de 35 a 39 años</v>
      </c>
      <c r="U364" s="11" t="s">
        <v>970</v>
      </c>
      <c r="V364" s="26">
        <f t="shared" si="34"/>
        <v>1</v>
      </c>
      <c r="W364" s="26">
        <v>1</v>
      </c>
      <c r="X364" s="26">
        <v>1</v>
      </c>
    </row>
    <row r="365" spans="1:24" x14ac:dyDescent="0.25">
      <c r="A365" s="11">
        <f t="shared" si="35"/>
        <v>364</v>
      </c>
      <c r="B365" s="11">
        <v>201505</v>
      </c>
      <c r="C365" s="11">
        <v>1234</v>
      </c>
      <c r="D365" s="11">
        <v>1</v>
      </c>
      <c r="E365" s="16" t="s">
        <v>707</v>
      </c>
      <c r="F365" s="16" t="s">
        <v>5</v>
      </c>
      <c r="G365" s="11" t="s">
        <v>1664</v>
      </c>
      <c r="H365" s="13" t="s">
        <v>1277</v>
      </c>
      <c r="I365" s="13">
        <v>30</v>
      </c>
      <c r="J365" s="14">
        <v>42132</v>
      </c>
      <c r="K365" s="11" t="s">
        <v>923</v>
      </c>
      <c r="L365" s="11">
        <v>1</v>
      </c>
      <c r="M365" s="11" t="s">
        <v>1119</v>
      </c>
      <c r="N365" s="11" t="s">
        <v>935</v>
      </c>
      <c r="O365" s="13">
        <f t="shared" si="30"/>
        <v>1</v>
      </c>
      <c r="P365" s="13" t="str">
        <f t="shared" si="31"/>
        <v>Atenciones Medicas</v>
      </c>
      <c r="Q365" s="13">
        <f t="shared" si="32"/>
        <v>2</v>
      </c>
      <c r="R365" s="13" t="str">
        <f t="shared" si="33"/>
        <v>Mujer</v>
      </c>
      <c r="S365" s="11">
        <f>VLOOKUP(I365,edades!$B$3:$D$17,3)</f>
        <v>8</v>
      </c>
      <c r="T365" s="11" t="str">
        <f>VLOOKUP(DataCExterna!I365,edades!$B$3:$D$17,2)</f>
        <v>de 30 a 34 años</v>
      </c>
      <c r="U365" s="11" t="s">
        <v>1119</v>
      </c>
      <c r="V365" s="26">
        <f t="shared" si="34"/>
        <v>0</v>
      </c>
      <c r="W365" s="24">
        <v>1</v>
      </c>
      <c r="X365" s="24">
        <v>0</v>
      </c>
    </row>
    <row r="366" spans="1:24" x14ac:dyDescent="0.25">
      <c r="A366" s="11">
        <f t="shared" si="35"/>
        <v>365</v>
      </c>
      <c r="B366" s="11">
        <v>201505</v>
      </c>
      <c r="C366" s="11">
        <v>1234</v>
      </c>
      <c r="D366" s="11">
        <v>1</v>
      </c>
      <c r="E366" s="16" t="s">
        <v>671</v>
      </c>
      <c r="F366" s="16" t="s">
        <v>5</v>
      </c>
      <c r="G366" s="11" t="s">
        <v>1608</v>
      </c>
      <c r="H366" s="13" t="s">
        <v>1277</v>
      </c>
      <c r="I366" s="13">
        <v>56</v>
      </c>
      <c r="J366" s="14">
        <v>42125</v>
      </c>
      <c r="K366" s="11" t="s">
        <v>923</v>
      </c>
      <c r="L366" s="11">
        <v>1</v>
      </c>
      <c r="M366" s="11" t="s">
        <v>951</v>
      </c>
      <c r="N366" s="15" t="s">
        <v>934</v>
      </c>
      <c r="O366" s="13">
        <f t="shared" si="30"/>
        <v>1</v>
      </c>
      <c r="P366" s="13" t="str">
        <f t="shared" si="31"/>
        <v>Atenciones Medicas</v>
      </c>
      <c r="Q366" s="13">
        <f t="shared" si="32"/>
        <v>2</v>
      </c>
      <c r="R366" s="13" t="str">
        <f t="shared" si="33"/>
        <v>Mujer</v>
      </c>
      <c r="S366" s="11">
        <f>VLOOKUP(I366,edades!$B$3:$D$17,3)</f>
        <v>13</v>
      </c>
      <c r="T366" s="11" t="str">
        <f>VLOOKUP(DataCExterna!I366,edades!$B$3:$D$17,2)</f>
        <v>de 55 a 59 años</v>
      </c>
      <c r="U366" s="11" t="s">
        <v>951</v>
      </c>
      <c r="V366" s="26">
        <f t="shared" si="34"/>
        <v>1</v>
      </c>
      <c r="W366" s="26">
        <v>1</v>
      </c>
      <c r="X366" s="26">
        <v>1</v>
      </c>
    </row>
    <row r="367" spans="1:24" x14ac:dyDescent="0.25">
      <c r="A367" s="11">
        <f t="shared" si="35"/>
        <v>366</v>
      </c>
      <c r="B367" s="11">
        <v>201505</v>
      </c>
      <c r="C367" s="11">
        <v>1234</v>
      </c>
      <c r="D367" s="11">
        <v>1</v>
      </c>
      <c r="E367" s="16" t="s">
        <v>534</v>
      </c>
      <c r="F367" s="16" t="s">
        <v>5</v>
      </c>
      <c r="G367" s="11" t="s">
        <v>1394</v>
      </c>
      <c r="H367" s="13" t="s">
        <v>1276</v>
      </c>
      <c r="I367" s="13">
        <v>3</v>
      </c>
      <c r="J367" s="14">
        <v>42129</v>
      </c>
      <c r="K367" s="11" t="s">
        <v>925</v>
      </c>
      <c r="L367" s="11">
        <v>1</v>
      </c>
      <c r="M367" s="11" t="s">
        <v>1177</v>
      </c>
      <c r="N367" s="11" t="s">
        <v>936</v>
      </c>
      <c r="O367" s="13">
        <f t="shared" si="30"/>
        <v>1</v>
      </c>
      <c r="P367" s="13" t="str">
        <f t="shared" si="31"/>
        <v>Atenciones Medicas</v>
      </c>
      <c r="Q367" s="13">
        <f t="shared" si="32"/>
        <v>1</v>
      </c>
      <c r="R367" s="13" t="str">
        <f t="shared" si="33"/>
        <v>Hombre</v>
      </c>
      <c r="S367" s="11">
        <f>VLOOKUP(I367,edades!$B$3:$D$17,3)</f>
        <v>2</v>
      </c>
      <c r="T367" s="11" t="str">
        <f>VLOOKUP(DataCExterna!I367,edades!$B$3:$D$17,2)</f>
        <v>de 1 a 4 años</v>
      </c>
      <c r="U367" s="11" t="s">
        <v>1177</v>
      </c>
      <c r="V367" s="26">
        <f t="shared" si="34"/>
        <v>0</v>
      </c>
      <c r="W367" s="24">
        <v>1</v>
      </c>
      <c r="X367" s="24">
        <v>0</v>
      </c>
    </row>
    <row r="368" spans="1:24" x14ac:dyDescent="0.25">
      <c r="A368" s="11">
        <f t="shared" si="35"/>
        <v>367</v>
      </c>
      <c r="B368" s="11">
        <v>201505</v>
      </c>
      <c r="C368" s="11">
        <v>1234</v>
      </c>
      <c r="D368" s="11">
        <v>1</v>
      </c>
      <c r="E368" s="16" t="s">
        <v>302</v>
      </c>
      <c r="F368" s="16" t="s">
        <v>5</v>
      </c>
      <c r="G368" s="11" t="s">
        <v>1428</v>
      </c>
      <c r="H368" s="13" t="s">
        <v>1276</v>
      </c>
      <c r="I368" s="13">
        <v>2</v>
      </c>
      <c r="J368" s="14">
        <v>42135</v>
      </c>
      <c r="K368" s="11" t="s">
        <v>925</v>
      </c>
      <c r="L368" s="11">
        <v>1</v>
      </c>
      <c r="M368" s="11" t="s">
        <v>1231</v>
      </c>
      <c r="N368" s="11" t="s">
        <v>935</v>
      </c>
      <c r="O368" s="13">
        <f t="shared" si="30"/>
        <v>1</v>
      </c>
      <c r="P368" s="13" t="str">
        <f t="shared" si="31"/>
        <v>Atenciones Medicas</v>
      </c>
      <c r="Q368" s="13">
        <f t="shared" si="32"/>
        <v>1</v>
      </c>
      <c r="R368" s="13" t="str">
        <f t="shared" si="33"/>
        <v>Hombre</v>
      </c>
      <c r="S368" s="11">
        <f>VLOOKUP(I368,edades!$B$3:$D$17,3)</f>
        <v>2</v>
      </c>
      <c r="T368" s="11" t="str">
        <f>VLOOKUP(DataCExterna!I368,edades!$B$3:$D$17,2)</f>
        <v>de 1 a 4 años</v>
      </c>
      <c r="U368" s="11" t="s">
        <v>1231</v>
      </c>
      <c r="V368" s="26">
        <f t="shared" si="34"/>
        <v>0</v>
      </c>
      <c r="W368" s="24">
        <v>1</v>
      </c>
      <c r="X368" s="24">
        <v>0</v>
      </c>
    </row>
    <row r="369" spans="1:24" x14ac:dyDescent="0.25">
      <c r="A369" s="11">
        <f t="shared" si="35"/>
        <v>368</v>
      </c>
      <c r="B369" s="11">
        <v>201505</v>
      </c>
      <c r="C369" s="11">
        <v>1234</v>
      </c>
      <c r="D369" s="11">
        <v>1</v>
      </c>
      <c r="E369" s="16" t="s">
        <v>722</v>
      </c>
      <c r="F369" s="16" t="s">
        <v>5</v>
      </c>
      <c r="G369" s="11" t="s">
        <v>1834</v>
      </c>
      <c r="H369" s="13" t="s">
        <v>1277</v>
      </c>
      <c r="I369" s="13">
        <v>63</v>
      </c>
      <c r="J369" s="14">
        <v>42129</v>
      </c>
      <c r="K369" s="11" t="s">
        <v>924</v>
      </c>
      <c r="L369" s="11">
        <v>1</v>
      </c>
      <c r="M369" s="11" t="s">
        <v>10</v>
      </c>
      <c r="N369" s="11" t="s">
        <v>936</v>
      </c>
      <c r="O369" s="13">
        <f t="shared" si="30"/>
        <v>1</v>
      </c>
      <c r="P369" s="13" t="str">
        <f t="shared" si="31"/>
        <v>Atenciones Medicas</v>
      </c>
      <c r="Q369" s="13">
        <f t="shared" si="32"/>
        <v>2</v>
      </c>
      <c r="R369" s="13" t="str">
        <f t="shared" si="33"/>
        <v>Mujer</v>
      </c>
      <c r="S369" s="11">
        <f>VLOOKUP(I369,edades!$B$3:$D$17,3)</f>
        <v>14</v>
      </c>
      <c r="T369" s="11" t="str">
        <f>VLOOKUP(DataCExterna!I369,edades!$B$3:$D$17,2)</f>
        <v>de 60 a 64 años</v>
      </c>
      <c r="U369" s="11" t="s">
        <v>10</v>
      </c>
      <c r="V369" s="26">
        <f t="shared" si="34"/>
        <v>0</v>
      </c>
      <c r="W369" s="24">
        <v>1</v>
      </c>
      <c r="X369" s="24">
        <v>0</v>
      </c>
    </row>
    <row r="370" spans="1:24" x14ac:dyDescent="0.25">
      <c r="A370" s="11">
        <f t="shared" si="35"/>
        <v>369</v>
      </c>
      <c r="B370" s="11">
        <v>201505</v>
      </c>
      <c r="C370" s="11">
        <v>1234</v>
      </c>
      <c r="D370" s="11">
        <v>1</v>
      </c>
      <c r="E370" s="16" t="s">
        <v>165</v>
      </c>
      <c r="F370" s="16" t="s">
        <v>5</v>
      </c>
      <c r="G370" s="11" t="s">
        <v>1908</v>
      </c>
      <c r="H370" s="13" t="s">
        <v>1277</v>
      </c>
      <c r="I370" s="13">
        <v>79</v>
      </c>
      <c r="J370" s="14">
        <v>42137</v>
      </c>
      <c r="K370" s="11" t="s">
        <v>927</v>
      </c>
      <c r="L370" s="11">
        <v>2</v>
      </c>
      <c r="M370" s="11" t="s">
        <v>1144</v>
      </c>
      <c r="N370" s="15" t="s">
        <v>934</v>
      </c>
      <c r="O370" s="13">
        <f t="shared" si="30"/>
        <v>2</v>
      </c>
      <c r="P370" s="13" t="str">
        <f t="shared" si="31"/>
        <v>Atenciones No Medicas</v>
      </c>
      <c r="Q370" s="13">
        <f t="shared" si="32"/>
        <v>2</v>
      </c>
      <c r="R370" s="13" t="str">
        <f t="shared" si="33"/>
        <v>Mujer</v>
      </c>
      <c r="S370" s="11">
        <f>VLOOKUP(I370,edades!$B$3:$D$17,3)</f>
        <v>15</v>
      </c>
      <c r="T370" s="11" t="str">
        <f>VLOOKUP(DataCExterna!I370,edades!$B$3:$D$17,2)</f>
        <v>de 65 años a más</v>
      </c>
      <c r="U370" s="11" t="s">
        <v>1144</v>
      </c>
      <c r="V370" s="26">
        <f t="shared" si="34"/>
        <v>1</v>
      </c>
      <c r="W370" s="26">
        <v>1</v>
      </c>
      <c r="X370" s="26">
        <v>1</v>
      </c>
    </row>
    <row r="371" spans="1:24" x14ac:dyDescent="0.25">
      <c r="A371" s="11">
        <f t="shared" si="35"/>
        <v>370</v>
      </c>
      <c r="B371" s="11">
        <v>201505</v>
      </c>
      <c r="C371" s="11">
        <v>1234</v>
      </c>
      <c r="D371" s="11">
        <v>1</v>
      </c>
      <c r="E371" s="16" t="s">
        <v>59</v>
      </c>
      <c r="F371" s="16" t="s">
        <v>5</v>
      </c>
      <c r="G371" s="11" t="s">
        <v>1718</v>
      </c>
      <c r="H371" s="13" t="s">
        <v>1276</v>
      </c>
      <c r="I371" s="13">
        <v>42</v>
      </c>
      <c r="J371" s="14">
        <v>42125</v>
      </c>
      <c r="K371" s="11" t="s">
        <v>923</v>
      </c>
      <c r="L371" s="11">
        <v>1</v>
      </c>
      <c r="M371" s="11" t="s">
        <v>943</v>
      </c>
      <c r="N371" s="11" t="s">
        <v>935</v>
      </c>
      <c r="O371" s="13">
        <f t="shared" si="30"/>
        <v>1</v>
      </c>
      <c r="P371" s="13" t="str">
        <f t="shared" si="31"/>
        <v>Atenciones Medicas</v>
      </c>
      <c r="Q371" s="13">
        <f t="shared" si="32"/>
        <v>1</v>
      </c>
      <c r="R371" s="13" t="str">
        <f t="shared" si="33"/>
        <v>Hombre</v>
      </c>
      <c r="S371" s="11">
        <f>VLOOKUP(I371,edades!$B$3:$D$17,3)</f>
        <v>10</v>
      </c>
      <c r="T371" s="11" t="str">
        <f>VLOOKUP(DataCExterna!I371,edades!$B$3:$D$17,2)</f>
        <v>de 40 a 44 años</v>
      </c>
      <c r="U371" s="11" t="s">
        <v>943</v>
      </c>
      <c r="V371" s="26">
        <f t="shared" si="34"/>
        <v>0</v>
      </c>
      <c r="W371" s="24">
        <v>1</v>
      </c>
      <c r="X371" s="24">
        <v>0</v>
      </c>
    </row>
    <row r="372" spans="1:24" x14ac:dyDescent="0.25">
      <c r="A372" s="11">
        <f t="shared" si="35"/>
        <v>371</v>
      </c>
      <c r="B372" s="11">
        <v>201505</v>
      </c>
      <c r="C372" s="11">
        <v>1234</v>
      </c>
      <c r="D372" s="11">
        <v>1</v>
      </c>
      <c r="E372" s="16" t="s">
        <v>362</v>
      </c>
      <c r="F372" s="16" t="s">
        <v>5</v>
      </c>
      <c r="G372" s="11" t="s">
        <v>1798</v>
      </c>
      <c r="H372" s="13" t="s">
        <v>1277</v>
      </c>
      <c r="I372" s="13">
        <v>75</v>
      </c>
      <c r="J372" s="14">
        <v>42125</v>
      </c>
      <c r="K372" s="11" t="s">
        <v>924</v>
      </c>
      <c r="L372" s="11">
        <v>1</v>
      </c>
      <c r="M372" s="11" t="s">
        <v>981</v>
      </c>
      <c r="N372" s="11" t="s">
        <v>936</v>
      </c>
      <c r="O372" s="13">
        <f t="shared" si="30"/>
        <v>1</v>
      </c>
      <c r="P372" s="13" t="str">
        <f t="shared" si="31"/>
        <v>Atenciones Medicas</v>
      </c>
      <c r="Q372" s="13">
        <f t="shared" si="32"/>
        <v>2</v>
      </c>
      <c r="R372" s="13" t="str">
        <f t="shared" si="33"/>
        <v>Mujer</v>
      </c>
      <c r="S372" s="11">
        <f>VLOOKUP(I372,edades!$B$3:$D$17,3)</f>
        <v>15</v>
      </c>
      <c r="T372" s="11" t="str">
        <f>VLOOKUP(DataCExterna!I372,edades!$B$3:$D$17,2)</f>
        <v>de 65 años a más</v>
      </c>
      <c r="U372" s="11" t="s">
        <v>981</v>
      </c>
      <c r="V372" s="26">
        <f t="shared" si="34"/>
        <v>0</v>
      </c>
      <c r="W372" s="24">
        <v>1</v>
      </c>
      <c r="X372" s="24">
        <v>0</v>
      </c>
    </row>
    <row r="373" spans="1:24" x14ac:dyDescent="0.25">
      <c r="A373" s="11">
        <f t="shared" si="35"/>
        <v>372</v>
      </c>
      <c r="B373" s="11">
        <v>201505</v>
      </c>
      <c r="C373" s="11">
        <v>1234</v>
      </c>
      <c r="D373" s="11">
        <v>1</v>
      </c>
      <c r="E373" s="16" t="s">
        <v>82</v>
      </c>
      <c r="F373" s="16" t="s">
        <v>5</v>
      </c>
      <c r="G373" s="11" t="s">
        <v>1565</v>
      </c>
      <c r="H373" s="13" t="s">
        <v>1276</v>
      </c>
      <c r="I373" s="13">
        <v>33</v>
      </c>
      <c r="J373" s="14">
        <v>42129</v>
      </c>
      <c r="K373" s="11" t="s">
        <v>923</v>
      </c>
      <c r="L373" s="11">
        <v>1</v>
      </c>
      <c r="M373" s="11" t="s">
        <v>1209</v>
      </c>
      <c r="N373" s="11" t="s">
        <v>936</v>
      </c>
      <c r="O373" s="13">
        <f t="shared" si="30"/>
        <v>1</v>
      </c>
      <c r="P373" s="13" t="str">
        <f t="shared" si="31"/>
        <v>Atenciones Medicas</v>
      </c>
      <c r="Q373" s="13">
        <f t="shared" si="32"/>
        <v>1</v>
      </c>
      <c r="R373" s="13" t="str">
        <f t="shared" si="33"/>
        <v>Hombre</v>
      </c>
      <c r="S373" s="11">
        <f>VLOOKUP(I373,edades!$B$3:$D$17,3)</f>
        <v>9</v>
      </c>
      <c r="T373" s="11" t="str">
        <f>VLOOKUP(DataCExterna!I373,edades!$B$3:$D$17,2)</f>
        <v>de 35 a 39 años</v>
      </c>
      <c r="U373" s="11" t="s">
        <v>1209</v>
      </c>
      <c r="V373" s="26">
        <f t="shared" si="34"/>
        <v>0</v>
      </c>
      <c r="W373" s="24">
        <v>1</v>
      </c>
      <c r="X373" s="24">
        <v>0</v>
      </c>
    </row>
    <row r="374" spans="1:24" x14ac:dyDescent="0.25">
      <c r="A374" s="11">
        <f t="shared" si="35"/>
        <v>373</v>
      </c>
      <c r="B374" s="11">
        <v>201505</v>
      </c>
      <c r="C374" s="11">
        <v>1234</v>
      </c>
      <c r="D374" s="11">
        <v>1</v>
      </c>
      <c r="E374" s="16" t="s">
        <v>178</v>
      </c>
      <c r="F374" s="16" t="s">
        <v>5</v>
      </c>
      <c r="G374" s="11" t="s">
        <v>1440</v>
      </c>
      <c r="H374" s="13" t="s">
        <v>1276</v>
      </c>
      <c r="I374" s="13">
        <v>1</v>
      </c>
      <c r="J374" s="14">
        <v>42129</v>
      </c>
      <c r="K374" s="11" t="s">
        <v>925</v>
      </c>
      <c r="L374" s="11">
        <v>1</v>
      </c>
      <c r="M374" s="11" t="s">
        <v>1167</v>
      </c>
      <c r="N374" s="11" t="s">
        <v>936</v>
      </c>
      <c r="O374" s="13">
        <f t="shared" si="30"/>
        <v>1</v>
      </c>
      <c r="P374" s="13" t="str">
        <f t="shared" si="31"/>
        <v>Atenciones Medicas</v>
      </c>
      <c r="Q374" s="13">
        <f t="shared" si="32"/>
        <v>1</v>
      </c>
      <c r="R374" s="13" t="str">
        <f t="shared" si="33"/>
        <v>Hombre</v>
      </c>
      <c r="S374" s="11">
        <f>VLOOKUP(I374,edades!$B$3:$D$17,3)</f>
        <v>2</v>
      </c>
      <c r="T374" s="11" t="str">
        <f>VLOOKUP(DataCExterna!I374,edades!$B$3:$D$17,2)</f>
        <v>de 1 a 4 años</v>
      </c>
      <c r="U374" s="11" t="s">
        <v>1167</v>
      </c>
      <c r="V374" s="26">
        <f t="shared" si="34"/>
        <v>0</v>
      </c>
      <c r="W374" s="24">
        <v>1</v>
      </c>
      <c r="X374" s="24">
        <v>0</v>
      </c>
    </row>
    <row r="375" spans="1:24" x14ac:dyDescent="0.25">
      <c r="A375" s="11">
        <f t="shared" si="35"/>
        <v>374</v>
      </c>
      <c r="B375" s="11">
        <v>201505</v>
      </c>
      <c r="C375" s="11">
        <v>1234</v>
      </c>
      <c r="D375" s="11">
        <v>1</v>
      </c>
      <c r="E375" s="16" t="s">
        <v>675</v>
      </c>
      <c r="F375" s="16" t="s">
        <v>5</v>
      </c>
      <c r="G375" s="11" t="s">
        <v>1647</v>
      </c>
      <c r="H375" s="13" t="s">
        <v>1277</v>
      </c>
      <c r="I375" s="13">
        <v>31</v>
      </c>
      <c r="J375" s="14">
        <v>42131</v>
      </c>
      <c r="K375" s="11" t="s">
        <v>923</v>
      </c>
      <c r="L375" s="11">
        <v>1</v>
      </c>
      <c r="M375" s="11" t="s">
        <v>1110</v>
      </c>
      <c r="N375" s="15" t="s">
        <v>934</v>
      </c>
      <c r="O375" s="13">
        <f t="shared" si="30"/>
        <v>1</v>
      </c>
      <c r="P375" s="13" t="str">
        <f t="shared" si="31"/>
        <v>Atenciones Medicas</v>
      </c>
      <c r="Q375" s="13">
        <f t="shared" si="32"/>
        <v>2</v>
      </c>
      <c r="R375" s="13" t="str">
        <f t="shared" si="33"/>
        <v>Mujer</v>
      </c>
      <c r="S375" s="11">
        <f>VLOOKUP(I375,edades!$B$3:$D$17,3)</f>
        <v>9</v>
      </c>
      <c r="T375" s="11" t="str">
        <f>VLOOKUP(DataCExterna!I375,edades!$B$3:$D$17,2)</f>
        <v>de 35 a 39 años</v>
      </c>
      <c r="U375" s="11" t="s">
        <v>1110</v>
      </c>
      <c r="V375" s="26">
        <f t="shared" si="34"/>
        <v>1</v>
      </c>
      <c r="W375" s="26">
        <v>1</v>
      </c>
      <c r="X375" s="26">
        <v>1</v>
      </c>
    </row>
    <row r="376" spans="1:24" x14ac:dyDescent="0.25">
      <c r="A376" s="11">
        <f t="shared" si="35"/>
        <v>375</v>
      </c>
      <c r="B376" s="11">
        <v>201505</v>
      </c>
      <c r="C376" s="11">
        <v>1234</v>
      </c>
      <c r="D376" s="11">
        <v>1</v>
      </c>
      <c r="E376" s="16" t="s">
        <v>176</v>
      </c>
      <c r="F376" s="16" t="s">
        <v>5</v>
      </c>
      <c r="G376" s="11" t="s">
        <v>1867</v>
      </c>
      <c r="H376" s="13" t="s">
        <v>1277</v>
      </c>
      <c r="I376" s="13">
        <v>70</v>
      </c>
      <c r="J376" s="14">
        <v>42137</v>
      </c>
      <c r="K376" s="11" t="s">
        <v>927</v>
      </c>
      <c r="L376" s="11">
        <v>2</v>
      </c>
      <c r="M376" s="11" t="s">
        <v>1156</v>
      </c>
      <c r="N376" s="15" t="s">
        <v>934</v>
      </c>
      <c r="O376" s="13">
        <f t="shared" si="30"/>
        <v>2</v>
      </c>
      <c r="P376" s="13" t="str">
        <f t="shared" si="31"/>
        <v>Atenciones No Medicas</v>
      </c>
      <c r="Q376" s="13">
        <f t="shared" si="32"/>
        <v>2</v>
      </c>
      <c r="R376" s="13" t="str">
        <f t="shared" si="33"/>
        <v>Mujer</v>
      </c>
      <c r="S376" s="11">
        <f>VLOOKUP(I376,edades!$B$3:$D$17,3)</f>
        <v>15</v>
      </c>
      <c r="T376" s="11" t="str">
        <f>VLOOKUP(DataCExterna!I376,edades!$B$3:$D$17,2)</f>
        <v>de 65 años a más</v>
      </c>
      <c r="U376" s="11" t="s">
        <v>1156</v>
      </c>
      <c r="V376" s="26">
        <f t="shared" si="34"/>
        <v>1</v>
      </c>
      <c r="W376" s="26">
        <v>1</v>
      </c>
      <c r="X376" s="26">
        <v>1</v>
      </c>
    </row>
    <row r="377" spans="1:24" x14ac:dyDescent="0.25">
      <c r="A377" s="11">
        <f t="shared" si="35"/>
        <v>376</v>
      </c>
      <c r="B377" s="11">
        <v>201505</v>
      </c>
      <c r="C377" s="11">
        <v>1234</v>
      </c>
      <c r="D377" s="11">
        <v>1</v>
      </c>
      <c r="E377" s="16" t="s">
        <v>206</v>
      </c>
      <c r="F377" s="16" t="s">
        <v>5</v>
      </c>
      <c r="G377" s="11" t="s">
        <v>1304</v>
      </c>
      <c r="H377" s="13" t="s">
        <v>1277</v>
      </c>
      <c r="I377" s="13">
        <v>40</v>
      </c>
      <c r="J377" s="14">
        <v>42133</v>
      </c>
      <c r="K377" s="11" t="s">
        <v>931</v>
      </c>
      <c r="L377" s="11">
        <v>1</v>
      </c>
      <c r="M377" s="11" t="s">
        <v>1003</v>
      </c>
      <c r="N377" s="11" t="s">
        <v>936</v>
      </c>
      <c r="O377" s="13">
        <f t="shared" si="30"/>
        <v>1</v>
      </c>
      <c r="P377" s="13" t="str">
        <f t="shared" si="31"/>
        <v>Atenciones Medicas</v>
      </c>
      <c r="Q377" s="13">
        <f t="shared" si="32"/>
        <v>2</v>
      </c>
      <c r="R377" s="13" t="str">
        <f t="shared" si="33"/>
        <v>Mujer</v>
      </c>
      <c r="S377" s="11">
        <f>VLOOKUP(I377,edades!$B$3:$D$17,3)</f>
        <v>10</v>
      </c>
      <c r="T377" s="11" t="str">
        <f>VLOOKUP(DataCExterna!I377,edades!$B$3:$D$17,2)</f>
        <v>de 40 a 44 años</v>
      </c>
      <c r="U377" s="11" t="s">
        <v>1003</v>
      </c>
      <c r="V377" s="26">
        <f t="shared" si="34"/>
        <v>0</v>
      </c>
      <c r="W377" s="24">
        <v>1</v>
      </c>
      <c r="X377" s="24">
        <v>0</v>
      </c>
    </row>
    <row r="378" spans="1:24" x14ac:dyDescent="0.25">
      <c r="A378" s="11">
        <f t="shared" si="35"/>
        <v>377</v>
      </c>
      <c r="B378" s="11">
        <v>201505</v>
      </c>
      <c r="C378" s="11">
        <v>1234</v>
      </c>
      <c r="D378" s="11">
        <v>1</v>
      </c>
      <c r="E378" s="16" t="s">
        <v>793</v>
      </c>
      <c r="F378" s="16" t="s">
        <v>5</v>
      </c>
      <c r="G378" s="11" t="s">
        <v>1298</v>
      </c>
      <c r="H378" s="13" t="s">
        <v>1277</v>
      </c>
      <c r="I378" s="13">
        <v>34</v>
      </c>
      <c r="J378" s="14">
        <v>42133</v>
      </c>
      <c r="K378" s="11" t="s">
        <v>931</v>
      </c>
      <c r="L378" s="11">
        <v>1</v>
      </c>
      <c r="M378" s="11" t="s">
        <v>1006</v>
      </c>
      <c r="N378" s="11" t="s">
        <v>936</v>
      </c>
      <c r="O378" s="13">
        <f t="shared" si="30"/>
        <v>1</v>
      </c>
      <c r="P378" s="13" t="str">
        <f t="shared" si="31"/>
        <v>Atenciones Medicas</v>
      </c>
      <c r="Q378" s="13">
        <f t="shared" si="32"/>
        <v>2</v>
      </c>
      <c r="R378" s="13" t="str">
        <f t="shared" si="33"/>
        <v>Mujer</v>
      </c>
      <c r="S378" s="11">
        <f>VLOOKUP(I378,edades!$B$3:$D$17,3)</f>
        <v>9</v>
      </c>
      <c r="T378" s="11" t="str">
        <f>VLOOKUP(DataCExterna!I378,edades!$B$3:$D$17,2)</f>
        <v>de 35 a 39 años</v>
      </c>
      <c r="U378" s="11" t="s">
        <v>1006</v>
      </c>
      <c r="V378" s="26">
        <f t="shared" si="34"/>
        <v>0</v>
      </c>
      <c r="W378" s="24">
        <v>1</v>
      </c>
      <c r="X378" s="24">
        <v>0</v>
      </c>
    </row>
    <row r="379" spans="1:24" x14ac:dyDescent="0.25">
      <c r="A379" s="11">
        <f t="shared" si="35"/>
        <v>378</v>
      </c>
      <c r="B379" s="11">
        <v>201505</v>
      </c>
      <c r="C379" s="11">
        <v>1234</v>
      </c>
      <c r="D379" s="11">
        <v>1</v>
      </c>
      <c r="E379" s="16" t="s">
        <v>142</v>
      </c>
      <c r="F379" s="16" t="s">
        <v>5</v>
      </c>
      <c r="G379" s="11" t="s">
        <v>1553</v>
      </c>
      <c r="H379" s="13" t="s">
        <v>1277</v>
      </c>
      <c r="I379" s="13">
        <v>15</v>
      </c>
      <c r="J379" s="14">
        <v>42135</v>
      </c>
      <c r="K379" s="11" t="s">
        <v>923</v>
      </c>
      <c r="L379" s="11">
        <v>1</v>
      </c>
      <c r="M379" s="11" t="s">
        <v>1074</v>
      </c>
      <c r="N379" s="11" t="s">
        <v>936</v>
      </c>
      <c r="O379" s="13">
        <f t="shared" si="30"/>
        <v>1</v>
      </c>
      <c r="P379" s="13" t="str">
        <f t="shared" si="31"/>
        <v>Atenciones Medicas</v>
      </c>
      <c r="Q379" s="13">
        <f t="shared" si="32"/>
        <v>2</v>
      </c>
      <c r="R379" s="13" t="str">
        <f t="shared" si="33"/>
        <v>Mujer</v>
      </c>
      <c r="S379" s="11">
        <f>VLOOKUP(I379,edades!$B$3:$D$17,3)</f>
        <v>5</v>
      </c>
      <c r="T379" s="11" t="str">
        <f>VLOOKUP(DataCExterna!I379,edades!$B$3:$D$17,2)</f>
        <v>de 15 a 19 años</v>
      </c>
      <c r="U379" s="11" t="s">
        <v>1074</v>
      </c>
      <c r="V379" s="26">
        <f t="shared" si="34"/>
        <v>0</v>
      </c>
      <c r="W379" s="24">
        <v>1</v>
      </c>
      <c r="X379" s="24">
        <v>0</v>
      </c>
    </row>
    <row r="380" spans="1:24" x14ac:dyDescent="0.25">
      <c r="A380" s="11">
        <f t="shared" si="35"/>
        <v>379</v>
      </c>
      <c r="B380" s="11">
        <v>201505</v>
      </c>
      <c r="C380" s="11">
        <v>1234</v>
      </c>
      <c r="D380" s="11">
        <v>1</v>
      </c>
      <c r="E380" s="16" t="s">
        <v>63</v>
      </c>
      <c r="F380" s="16" t="s">
        <v>5</v>
      </c>
      <c r="G380" s="11" t="s">
        <v>1907</v>
      </c>
      <c r="H380" s="13" t="s">
        <v>1277</v>
      </c>
      <c r="I380" s="13">
        <v>71</v>
      </c>
      <c r="J380" s="14">
        <v>42135</v>
      </c>
      <c r="K380" s="11" t="s">
        <v>927</v>
      </c>
      <c r="L380" s="11">
        <v>2</v>
      </c>
      <c r="M380" s="11" t="s">
        <v>1127</v>
      </c>
      <c r="N380" s="11" t="s">
        <v>936</v>
      </c>
      <c r="O380" s="13">
        <f t="shared" si="30"/>
        <v>2</v>
      </c>
      <c r="P380" s="13" t="str">
        <f t="shared" si="31"/>
        <v>Atenciones No Medicas</v>
      </c>
      <c r="Q380" s="13">
        <f t="shared" si="32"/>
        <v>2</v>
      </c>
      <c r="R380" s="13" t="str">
        <f t="shared" si="33"/>
        <v>Mujer</v>
      </c>
      <c r="S380" s="11">
        <f>VLOOKUP(I380,edades!$B$3:$D$17,3)</f>
        <v>15</v>
      </c>
      <c r="T380" s="11" t="str">
        <f>VLOOKUP(DataCExterna!I380,edades!$B$3:$D$17,2)</f>
        <v>de 65 años a más</v>
      </c>
      <c r="U380" s="11" t="s">
        <v>1127</v>
      </c>
      <c r="V380" s="26">
        <f t="shared" si="34"/>
        <v>0</v>
      </c>
      <c r="W380" s="24">
        <v>1</v>
      </c>
      <c r="X380" s="24">
        <v>0</v>
      </c>
    </row>
    <row r="381" spans="1:24" x14ac:dyDescent="0.25">
      <c r="A381" s="11">
        <f t="shared" si="35"/>
        <v>380</v>
      </c>
      <c r="B381" s="11">
        <v>201505</v>
      </c>
      <c r="C381" s="11">
        <v>1234</v>
      </c>
      <c r="D381" s="11">
        <v>1</v>
      </c>
      <c r="E381" s="16" t="s">
        <v>204</v>
      </c>
      <c r="F381" s="16" t="s">
        <v>5</v>
      </c>
      <c r="G381" s="11" t="s">
        <v>1644</v>
      </c>
      <c r="H381" s="13" t="s">
        <v>1276</v>
      </c>
      <c r="I381" s="13">
        <v>32</v>
      </c>
      <c r="J381" s="14">
        <v>42134</v>
      </c>
      <c r="K381" s="11" t="s">
        <v>923</v>
      </c>
      <c r="L381" s="11">
        <v>1</v>
      </c>
      <c r="M381" s="11" t="s">
        <v>1042</v>
      </c>
      <c r="N381" s="11" t="s">
        <v>935</v>
      </c>
      <c r="O381" s="13">
        <f t="shared" si="30"/>
        <v>1</v>
      </c>
      <c r="P381" s="13" t="str">
        <f t="shared" si="31"/>
        <v>Atenciones Medicas</v>
      </c>
      <c r="Q381" s="13">
        <f t="shared" si="32"/>
        <v>1</v>
      </c>
      <c r="R381" s="13" t="str">
        <f t="shared" si="33"/>
        <v>Hombre</v>
      </c>
      <c r="S381" s="11">
        <f>VLOOKUP(I381,edades!$B$3:$D$17,3)</f>
        <v>9</v>
      </c>
      <c r="T381" s="11" t="str">
        <f>VLOOKUP(DataCExterna!I381,edades!$B$3:$D$17,2)</f>
        <v>de 35 a 39 años</v>
      </c>
      <c r="U381" s="11" t="s">
        <v>1042</v>
      </c>
      <c r="V381" s="26">
        <f t="shared" si="34"/>
        <v>0</v>
      </c>
      <c r="W381" s="24">
        <v>1</v>
      </c>
      <c r="X381" s="24">
        <v>0</v>
      </c>
    </row>
    <row r="382" spans="1:24" x14ac:dyDescent="0.25">
      <c r="A382" s="11">
        <f t="shared" si="35"/>
        <v>381</v>
      </c>
      <c r="B382" s="11">
        <v>201505</v>
      </c>
      <c r="C382" s="11">
        <v>1234</v>
      </c>
      <c r="D382" s="11">
        <v>1</v>
      </c>
      <c r="E382" s="16" t="s">
        <v>474</v>
      </c>
      <c r="F382" s="16" t="s">
        <v>5</v>
      </c>
      <c r="G382" s="11" t="s">
        <v>2000</v>
      </c>
      <c r="H382" s="13" t="s">
        <v>1277</v>
      </c>
      <c r="I382" s="13">
        <v>43</v>
      </c>
      <c r="J382" s="14">
        <v>42137</v>
      </c>
      <c r="K382" s="11" t="s">
        <v>928</v>
      </c>
      <c r="L382" s="11">
        <v>2</v>
      </c>
      <c r="M382" s="11" t="s">
        <v>1249</v>
      </c>
      <c r="N382" s="11" t="s">
        <v>936</v>
      </c>
      <c r="O382" s="13">
        <f t="shared" si="30"/>
        <v>2</v>
      </c>
      <c r="P382" s="13" t="str">
        <f t="shared" si="31"/>
        <v>Atenciones No Medicas</v>
      </c>
      <c r="Q382" s="13">
        <f t="shared" si="32"/>
        <v>2</v>
      </c>
      <c r="R382" s="13" t="str">
        <f t="shared" si="33"/>
        <v>Mujer</v>
      </c>
      <c r="S382" s="11">
        <f>VLOOKUP(I382,edades!$B$3:$D$17,3)</f>
        <v>10</v>
      </c>
      <c r="T382" s="11" t="str">
        <f>VLOOKUP(DataCExterna!I382,edades!$B$3:$D$17,2)</f>
        <v>de 40 a 44 años</v>
      </c>
      <c r="U382" s="11" t="s">
        <v>1249</v>
      </c>
      <c r="V382" s="26">
        <f t="shared" si="34"/>
        <v>0</v>
      </c>
      <c r="W382" s="24">
        <v>1</v>
      </c>
      <c r="X382" s="24">
        <v>0</v>
      </c>
    </row>
    <row r="383" spans="1:24" x14ac:dyDescent="0.25">
      <c r="A383" s="11">
        <f t="shared" si="35"/>
        <v>382</v>
      </c>
      <c r="B383" s="11">
        <v>201505</v>
      </c>
      <c r="C383" s="11">
        <v>1234</v>
      </c>
      <c r="D383" s="11">
        <v>1</v>
      </c>
      <c r="E383" s="16" t="s">
        <v>216</v>
      </c>
      <c r="F383" s="16" t="s">
        <v>5</v>
      </c>
      <c r="G383" s="11" t="s">
        <v>1344</v>
      </c>
      <c r="H383" s="13" t="s">
        <v>1277</v>
      </c>
      <c r="I383" s="13">
        <v>39</v>
      </c>
      <c r="J383" s="14">
        <v>42138</v>
      </c>
      <c r="K383" s="11" t="s">
        <v>931</v>
      </c>
      <c r="L383" s="11">
        <v>1</v>
      </c>
      <c r="M383" s="11" t="s">
        <v>337</v>
      </c>
      <c r="N383" s="15" t="s">
        <v>934</v>
      </c>
      <c r="O383" s="13">
        <f t="shared" si="30"/>
        <v>1</v>
      </c>
      <c r="P383" s="13" t="str">
        <f t="shared" si="31"/>
        <v>Atenciones Medicas</v>
      </c>
      <c r="Q383" s="13">
        <f t="shared" si="32"/>
        <v>2</v>
      </c>
      <c r="R383" s="13" t="str">
        <f t="shared" si="33"/>
        <v>Mujer</v>
      </c>
      <c r="S383" s="11">
        <f>VLOOKUP(I383,edades!$B$3:$D$17,3)</f>
        <v>9</v>
      </c>
      <c r="T383" s="11" t="str">
        <f>VLOOKUP(DataCExterna!I383,edades!$B$3:$D$17,2)</f>
        <v>de 35 a 39 años</v>
      </c>
      <c r="U383" s="11" t="s">
        <v>337</v>
      </c>
      <c r="V383" s="26">
        <f t="shared" si="34"/>
        <v>1</v>
      </c>
      <c r="W383" s="26">
        <v>1</v>
      </c>
      <c r="X383" s="26">
        <v>1</v>
      </c>
    </row>
    <row r="384" spans="1:24" x14ac:dyDescent="0.25">
      <c r="A384" s="11">
        <f t="shared" si="35"/>
        <v>383</v>
      </c>
      <c r="B384" s="11">
        <v>201505</v>
      </c>
      <c r="C384" s="11">
        <v>1234</v>
      </c>
      <c r="D384" s="11">
        <v>1</v>
      </c>
      <c r="E384" s="16" t="s">
        <v>255</v>
      </c>
      <c r="F384" s="16" t="s">
        <v>5</v>
      </c>
      <c r="G384" s="11" t="s">
        <v>1972</v>
      </c>
      <c r="H384" s="13" t="s">
        <v>1276</v>
      </c>
      <c r="I384" s="13">
        <v>3</v>
      </c>
      <c r="J384" s="14">
        <v>42134</v>
      </c>
      <c r="K384" s="11" t="s">
        <v>932</v>
      </c>
      <c r="L384" s="11">
        <v>1</v>
      </c>
      <c r="M384" s="11" t="s">
        <v>1222</v>
      </c>
      <c r="N384" s="15" t="s">
        <v>934</v>
      </c>
      <c r="O384" s="13">
        <f t="shared" si="30"/>
        <v>1</v>
      </c>
      <c r="P384" s="13" t="str">
        <f t="shared" si="31"/>
        <v>Atenciones Medicas</v>
      </c>
      <c r="Q384" s="13">
        <f t="shared" si="32"/>
        <v>1</v>
      </c>
      <c r="R384" s="13" t="str">
        <f t="shared" si="33"/>
        <v>Hombre</v>
      </c>
      <c r="S384" s="11">
        <f>VLOOKUP(I384,edades!$B$3:$D$17,3)</f>
        <v>2</v>
      </c>
      <c r="T384" s="11" t="str">
        <f>VLOOKUP(DataCExterna!I384,edades!$B$3:$D$17,2)</f>
        <v>de 1 a 4 años</v>
      </c>
      <c r="U384" s="11" t="s">
        <v>1222</v>
      </c>
      <c r="V384" s="26">
        <f t="shared" si="34"/>
        <v>1</v>
      </c>
      <c r="W384" s="26">
        <v>1</v>
      </c>
      <c r="X384" s="26">
        <v>1</v>
      </c>
    </row>
    <row r="385" spans="1:24" x14ac:dyDescent="0.25">
      <c r="A385" s="11">
        <f t="shared" si="35"/>
        <v>384</v>
      </c>
      <c r="B385" s="11">
        <v>201505</v>
      </c>
      <c r="C385" s="11">
        <v>1234</v>
      </c>
      <c r="D385" s="11">
        <v>1</v>
      </c>
      <c r="E385" s="16" t="s">
        <v>885</v>
      </c>
      <c r="F385" s="16" t="s">
        <v>5</v>
      </c>
      <c r="G385" s="11" t="s">
        <v>1560</v>
      </c>
      <c r="H385" s="13" t="s">
        <v>1277</v>
      </c>
      <c r="I385" s="13">
        <v>32</v>
      </c>
      <c r="J385" s="14">
        <v>42129</v>
      </c>
      <c r="K385" s="11" t="s">
        <v>923</v>
      </c>
      <c r="L385" s="11">
        <v>1</v>
      </c>
      <c r="M385" s="11" t="s">
        <v>7</v>
      </c>
      <c r="N385" s="11" t="s">
        <v>935</v>
      </c>
      <c r="O385" s="13">
        <f t="shared" si="30"/>
        <v>1</v>
      </c>
      <c r="P385" s="13" t="str">
        <f t="shared" si="31"/>
        <v>Atenciones Medicas</v>
      </c>
      <c r="Q385" s="13">
        <f t="shared" si="32"/>
        <v>2</v>
      </c>
      <c r="R385" s="13" t="str">
        <f t="shared" si="33"/>
        <v>Mujer</v>
      </c>
      <c r="S385" s="11">
        <f>VLOOKUP(I385,edades!$B$3:$D$17,3)</f>
        <v>9</v>
      </c>
      <c r="T385" s="11" t="str">
        <f>VLOOKUP(DataCExterna!I385,edades!$B$3:$D$17,2)</f>
        <v>de 35 a 39 años</v>
      </c>
      <c r="U385" s="11" t="s">
        <v>7</v>
      </c>
      <c r="V385" s="26">
        <f t="shared" si="34"/>
        <v>0</v>
      </c>
      <c r="W385" s="24">
        <v>1</v>
      </c>
      <c r="X385" s="24">
        <v>0</v>
      </c>
    </row>
    <row r="386" spans="1:24" x14ac:dyDescent="0.25">
      <c r="A386" s="11">
        <f t="shared" si="35"/>
        <v>385</v>
      </c>
      <c r="B386" s="11">
        <v>201505</v>
      </c>
      <c r="C386" s="11">
        <v>1234</v>
      </c>
      <c r="D386" s="11">
        <v>1</v>
      </c>
      <c r="E386" s="16" t="s">
        <v>95</v>
      </c>
      <c r="F386" s="16" t="s">
        <v>5</v>
      </c>
      <c r="G386" s="11" t="s">
        <v>1729</v>
      </c>
      <c r="H386" s="13" t="s">
        <v>1276</v>
      </c>
      <c r="I386" s="13">
        <v>47</v>
      </c>
      <c r="J386" s="14">
        <v>42125</v>
      </c>
      <c r="K386" s="11" t="s">
        <v>923</v>
      </c>
      <c r="L386" s="11">
        <v>1</v>
      </c>
      <c r="M386" s="11" t="s">
        <v>952</v>
      </c>
      <c r="N386" s="15" t="s">
        <v>934</v>
      </c>
      <c r="O386" s="13">
        <f t="shared" si="30"/>
        <v>1</v>
      </c>
      <c r="P386" s="13" t="str">
        <f t="shared" si="31"/>
        <v>Atenciones Medicas</v>
      </c>
      <c r="Q386" s="13">
        <f t="shared" si="32"/>
        <v>1</v>
      </c>
      <c r="R386" s="13" t="str">
        <f t="shared" si="33"/>
        <v>Hombre</v>
      </c>
      <c r="S386" s="11">
        <f>VLOOKUP(I386,edades!$B$3:$D$17,3)</f>
        <v>11</v>
      </c>
      <c r="T386" s="11" t="str">
        <f>VLOOKUP(DataCExterna!I386,edades!$B$3:$D$17,2)</f>
        <v>de 45 a 49 años</v>
      </c>
      <c r="U386" s="11" t="s">
        <v>952</v>
      </c>
      <c r="V386" s="26">
        <f t="shared" si="34"/>
        <v>1</v>
      </c>
      <c r="W386" s="26">
        <v>1</v>
      </c>
      <c r="X386" s="26">
        <v>1</v>
      </c>
    </row>
    <row r="387" spans="1:24" x14ac:dyDescent="0.25">
      <c r="A387" s="11">
        <f t="shared" si="35"/>
        <v>386</v>
      </c>
      <c r="B387" s="11">
        <v>201505</v>
      </c>
      <c r="C387" s="11">
        <v>1234</v>
      </c>
      <c r="D387" s="11">
        <v>1</v>
      </c>
      <c r="E387" s="16" t="s">
        <v>809</v>
      </c>
      <c r="F387" s="16" t="s">
        <v>5</v>
      </c>
      <c r="G387" s="11" t="s">
        <v>1441</v>
      </c>
      <c r="H387" s="13" t="s">
        <v>1276</v>
      </c>
      <c r="I387" s="13">
        <v>1</v>
      </c>
      <c r="J387" s="14">
        <v>42129</v>
      </c>
      <c r="K387" s="11" t="s">
        <v>925</v>
      </c>
      <c r="L387" s="11">
        <v>1</v>
      </c>
      <c r="M387" s="11" t="s">
        <v>1173</v>
      </c>
      <c r="N387" s="11" t="s">
        <v>935</v>
      </c>
      <c r="O387" s="13">
        <f t="shared" ref="O387:O450" si="36">+L387</f>
        <v>1</v>
      </c>
      <c r="P387" s="13" t="str">
        <f t="shared" ref="P387:P450" si="37">IF(O387=1,"Atenciones Medicas","Atenciones No Medicas")</f>
        <v>Atenciones Medicas</v>
      </c>
      <c r="Q387" s="13">
        <f t="shared" ref="Q387:Q450" si="38">IF(H387="Hombre",1,2)</f>
        <v>1</v>
      </c>
      <c r="R387" s="13" t="str">
        <f t="shared" ref="R387:R450" si="39">IF(Q387=1,"Hombre","Mujer")</f>
        <v>Hombre</v>
      </c>
      <c r="S387" s="11">
        <f>VLOOKUP(I387,edades!$B$3:$D$17,3)</f>
        <v>2</v>
      </c>
      <c r="T387" s="11" t="str">
        <f>VLOOKUP(DataCExterna!I387,edades!$B$3:$D$17,2)</f>
        <v>de 1 a 4 años</v>
      </c>
      <c r="U387" s="11" t="s">
        <v>1173</v>
      </c>
      <c r="V387" s="26">
        <f t="shared" ref="V387:V450" si="40">IF(N387="Definitivo",1,0)</f>
        <v>0</v>
      </c>
      <c r="W387" s="24">
        <v>1</v>
      </c>
      <c r="X387" s="24">
        <v>0</v>
      </c>
    </row>
    <row r="388" spans="1:24" x14ac:dyDescent="0.25">
      <c r="A388" s="11">
        <f t="shared" ref="A388:A451" si="41">+A387+1</f>
        <v>387</v>
      </c>
      <c r="B388" s="11">
        <v>201505</v>
      </c>
      <c r="C388" s="11">
        <v>1234</v>
      </c>
      <c r="D388" s="11">
        <v>1</v>
      </c>
      <c r="E388" s="16" t="s">
        <v>234</v>
      </c>
      <c r="F388" s="16" t="s">
        <v>5</v>
      </c>
      <c r="G388" s="11" t="s">
        <v>1442</v>
      </c>
      <c r="H388" s="13" t="s">
        <v>1277</v>
      </c>
      <c r="I388" s="13">
        <v>2</v>
      </c>
      <c r="J388" s="14">
        <v>42129</v>
      </c>
      <c r="K388" s="11" t="s">
        <v>925</v>
      </c>
      <c r="L388" s="11">
        <v>1</v>
      </c>
      <c r="M388" s="11" t="s">
        <v>1174</v>
      </c>
      <c r="N388" s="11" t="s">
        <v>935</v>
      </c>
      <c r="O388" s="13">
        <f t="shared" si="36"/>
        <v>1</v>
      </c>
      <c r="P388" s="13" t="str">
        <f t="shared" si="37"/>
        <v>Atenciones Medicas</v>
      </c>
      <c r="Q388" s="13">
        <f t="shared" si="38"/>
        <v>2</v>
      </c>
      <c r="R388" s="13" t="str">
        <f t="shared" si="39"/>
        <v>Mujer</v>
      </c>
      <c r="S388" s="11">
        <f>VLOOKUP(I388,edades!$B$3:$D$17,3)</f>
        <v>2</v>
      </c>
      <c r="T388" s="11" t="str">
        <f>VLOOKUP(DataCExterna!I388,edades!$B$3:$D$17,2)</f>
        <v>de 1 a 4 años</v>
      </c>
      <c r="U388" s="11" t="s">
        <v>1174</v>
      </c>
      <c r="V388" s="26">
        <f t="shared" si="40"/>
        <v>0</v>
      </c>
      <c r="W388" s="24">
        <v>1</v>
      </c>
      <c r="X388" s="24">
        <v>0</v>
      </c>
    </row>
    <row r="389" spans="1:24" x14ac:dyDescent="0.25">
      <c r="A389" s="11">
        <f t="shared" si="41"/>
        <v>388</v>
      </c>
      <c r="B389" s="11">
        <v>201505</v>
      </c>
      <c r="C389" s="11">
        <v>1234</v>
      </c>
      <c r="D389" s="11">
        <v>1</v>
      </c>
      <c r="E389" s="16" t="s">
        <v>227</v>
      </c>
      <c r="F389" s="16" t="s">
        <v>5</v>
      </c>
      <c r="G389" s="11" t="s">
        <v>1360</v>
      </c>
      <c r="H389" s="13" t="s">
        <v>1277</v>
      </c>
      <c r="I389" s="13">
        <v>45</v>
      </c>
      <c r="J389" s="14">
        <v>42134</v>
      </c>
      <c r="K389" s="11" t="s">
        <v>931</v>
      </c>
      <c r="L389" s="11">
        <v>1</v>
      </c>
      <c r="M389" s="11" t="s">
        <v>1010</v>
      </c>
      <c r="N389" s="11" t="s">
        <v>936</v>
      </c>
      <c r="O389" s="13">
        <f t="shared" si="36"/>
        <v>1</v>
      </c>
      <c r="P389" s="13" t="str">
        <f t="shared" si="37"/>
        <v>Atenciones Medicas</v>
      </c>
      <c r="Q389" s="13">
        <f t="shared" si="38"/>
        <v>2</v>
      </c>
      <c r="R389" s="13" t="str">
        <f t="shared" si="39"/>
        <v>Mujer</v>
      </c>
      <c r="S389" s="11">
        <f>VLOOKUP(I389,edades!$B$3:$D$17,3)</f>
        <v>11</v>
      </c>
      <c r="T389" s="11" t="str">
        <f>VLOOKUP(DataCExterna!I389,edades!$B$3:$D$17,2)</f>
        <v>de 45 a 49 años</v>
      </c>
      <c r="U389" s="11" t="s">
        <v>1010</v>
      </c>
      <c r="V389" s="26">
        <f t="shared" si="40"/>
        <v>0</v>
      </c>
      <c r="W389" s="24">
        <v>1</v>
      </c>
      <c r="X389" s="24">
        <v>0</v>
      </c>
    </row>
    <row r="390" spans="1:24" x14ac:dyDescent="0.25">
      <c r="A390" s="11">
        <f t="shared" si="41"/>
        <v>389</v>
      </c>
      <c r="B390" s="11">
        <v>201505</v>
      </c>
      <c r="C390" s="11">
        <v>1234</v>
      </c>
      <c r="D390" s="11">
        <v>1</v>
      </c>
      <c r="E390" s="16" t="s">
        <v>345</v>
      </c>
      <c r="F390" s="16" t="s">
        <v>5</v>
      </c>
      <c r="G390" s="11" t="s">
        <v>1930</v>
      </c>
      <c r="H390" s="13" t="s">
        <v>1277</v>
      </c>
      <c r="I390" s="13">
        <v>82</v>
      </c>
      <c r="J390" s="14">
        <v>42138</v>
      </c>
      <c r="K390" s="11" t="s">
        <v>927</v>
      </c>
      <c r="L390" s="11">
        <v>2</v>
      </c>
      <c r="M390" s="11" t="s">
        <v>269</v>
      </c>
      <c r="N390" s="11" t="s">
        <v>935</v>
      </c>
      <c r="O390" s="13">
        <f t="shared" si="36"/>
        <v>2</v>
      </c>
      <c r="P390" s="13" t="str">
        <f t="shared" si="37"/>
        <v>Atenciones No Medicas</v>
      </c>
      <c r="Q390" s="13">
        <f t="shared" si="38"/>
        <v>2</v>
      </c>
      <c r="R390" s="13" t="str">
        <f t="shared" si="39"/>
        <v>Mujer</v>
      </c>
      <c r="S390" s="11">
        <f>VLOOKUP(I390,edades!$B$3:$D$17,3)</f>
        <v>15</v>
      </c>
      <c r="T390" s="11" t="str">
        <f>VLOOKUP(DataCExterna!I390,edades!$B$3:$D$17,2)</f>
        <v>de 65 años a más</v>
      </c>
      <c r="U390" s="11" t="s">
        <v>269</v>
      </c>
      <c r="V390" s="26">
        <f t="shared" si="40"/>
        <v>0</v>
      </c>
      <c r="W390" s="24">
        <v>1</v>
      </c>
      <c r="X390" s="24">
        <v>0</v>
      </c>
    </row>
    <row r="391" spans="1:24" x14ac:dyDescent="0.25">
      <c r="A391" s="11">
        <f t="shared" si="41"/>
        <v>390</v>
      </c>
      <c r="B391" s="11">
        <v>201505</v>
      </c>
      <c r="C391" s="11">
        <v>1234</v>
      </c>
      <c r="D391" s="11">
        <v>1</v>
      </c>
      <c r="E391" s="16" t="s">
        <v>209</v>
      </c>
      <c r="F391" s="16" t="s">
        <v>5</v>
      </c>
      <c r="G391" s="28" t="s">
        <v>1284</v>
      </c>
      <c r="H391" s="13" t="s">
        <v>1277</v>
      </c>
      <c r="I391" s="13">
        <v>31</v>
      </c>
      <c r="J391" s="14">
        <v>42138</v>
      </c>
      <c r="K391" s="11" t="s">
        <v>931</v>
      </c>
      <c r="L391" s="11">
        <v>1</v>
      </c>
      <c r="M391" s="11" t="s">
        <v>1192</v>
      </c>
      <c r="N391" s="29" t="s">
        <v>934</v>
      </c>
      <c r="O391" s="13">
        <f t="shared" si="36"/>
        <v>1</v>
      </c>
      <c r="P391" s="13" t="str">
        <f t="shared" si="37"/>
        <v>Atenciones Medicas</v>
      </c>
      <c r="Q391" s="13">
        <f t="shared" si="38"/>
        <v>2</v>
      </c>
      <c r="R391" s="13" t="str">
        <f t="shared" si="39"/>
        <v>Mujer</v>
      </c>
      <c r="S391" s="11">
        <f>VLOOKUP(I391,edades!$B$3:$D$17,3)</f>
        <v>9</v>
      </c>
      <c r="T391" s="11" t="str">
        <f>VLOOKUP(DataCExterna!I391,edades!$B$3:$D$17,2)</f>
        <v>de 35 a 39 años</v>
      </c>
      <c r="U391" s="11" t="s">
        <v>1192</v>
      </c>
      <c r="V391" s="26">
        <f t="shared" si="40"/>
        <v>1</v>
      </c>
      <c r="W391" s="25">
        <v>0</v>
      </c>
      <c r="X391" s="25">
        <v>1</v>
      </c>
    </row>
    <row r="392" spans="1:24" x14ac:dyDescent="0.25">
      <c r="A392" s="11">
        <f t="shared" si="41"/>
        <v>391</v>
      </c>
      <c r="B392" s="11">
        <v>201505</v>
      </c>
      <c r="C392" s="11">
        <v>1234</v>
      </c>
      <c r="D392" s="11">
        <v>1</v>
      </c>
      <c r="E392" s="16" t="s">
        <v>876</v>
      </c>
      <c r="F392" s="16" t="s">
        <v>5</v>
      </c>
      <c r="G392" s="11" t="s">
        <v>1899</v>
      </c>
      <c r="H392" s="13" t="s">
        <v>1276</v>
      </c>
      <c r="I392" s="13">
        <v>30</v>
      </c>
      <c r="J392" s="14">
        <v>42125</v>
      </c>
      <c r="K392" s="11" t="s">
        <v>927</v>
      </c>
      <c r="L392" s="11">
        <v>2</v>
      </c>
      <c r="M392" s="11" t="s">
        <v>1136</v>
      </c>
      <c r="N392" s="11" t="s">
        <v>935</v>
      </c>
      <c r="O392" s="13">
        <f t="shared" si="36"/>
        <v>2</v>
      </c>
      <c r="P392" s="13" t="str">
        <f t="shared" si="37"/>
        <v>Atenciones No Medicas</v>
      </c>
      <c r="Q392" s="13">
        <f t="shared" si="38"/>
        <v>1</v>
      </c>
      <c r="R392" s="13" t="str">
        <f t="shared" si="39"/>
        <v>Hombre</v>
      </c>
      <c r="S392" s="11">
        <f>VLOOKUP(I392,edades!$B$3:$D$17,3)</f>
        <v>8</v>
      </c>
      <c r="T392" s="11" t="str">
        <f>VLOOKUP(DataCExterna!I392,edades!$B$3:$D$17,2)</f>
        <v>de 30 a 34 años</v>
      </c>
      <c r="U392" s="11" t="s">
        <v>1136</v>
      </c>
      <c r="V392" s="26">
        <f t="shared" si="40"/>
        <v>0</v>
      </c>
      <c r="W392" s="24">
        <v>1</v>
      </c>
      <c r="X392" s="24">
        <v>0</v>
      </c>
    </row>
    <row r="393" spans="1:24" x14ac:dyDescent="0.25">
      <c r="A393" s="11">
        <f t="shared" si="41"/>
        <v>392</v>
      </c>
      <c r="B393" s="11">
        <v>201505</v>
      </c>
      <c r="C393" s="11">
        <v>1234</v>
      </c>
      <c r="D393" s="11">
        <v>1</v>
      </c>
      <c r="E393" s="16" t="s">
        <v>660</v>
      </c>
      <c r="F393" s="16" t="s">
        <v>5</v>
      </c>
      <c r="G393" s="11" t="s">
        <v>1569</v>
      </c>
      <c r="H393" s="13" t="s">
        <v>1276</v>
      </c>
      <c r="I393" s="13">
        <v>51</v>
      </c>
      <c r="J393" s="14">
        <v>42129</v>
      </c>
      <c r="K393" s="11" t="s">
        <v>923</v>
      </c>
      <c r="L393" s="11">
        <v>1</v>
      </c>
      <c r="M393" s="11" t="s">
        <v>1210</v>
      </c>
      <c r="N393" s="15" t="s">
        <v>934</v>
      </c>
      <c r="O393" s="13">
        <f t="shared" si="36"/>
        <v>1</v>
      </c>
      <c r="P393" s="13" t="str">
        <f t="shared" si="37"/>
        <v>Atenciones Medicas</v>
      </c>
      <c r="Q393" s="13">
        <f t="shared" si="38"/>
        <v>1</v>
      </c>
      <c r="R393" s="13" t="str">
        <f t="shared" si="39"/>
        <v>Hombre</v>
      </c>
      <c r="S393" s="11">
        <f>VLOOKUP(I393,edades!$B$3:$D$17,3)</f>
        <v>12</v>
      </c>
      <c r="T393" s="11" t="str">
        <f>VLOOKUP(DataCExterna!I393,edades!$B$3:$D$17,2)</f>
        <v>de 50 a 54 años</v>
      </c>
      <c r="U393" s="11" t="s">
        <v>1210</v>
      </c>
      <c r="V393" s="26">
        <f t="shared" si="40"/>
        <v>1</v>
      </c>
      <c r="W393" s="26">
        <v>1</v>
      </c>
      <c r="X393" s="26">
        <v>1</v>
      </c>
    </row>
    <row r="394" spans="1:24" x14ac:dyDescent="0.25">
      <c r="A394" s="11">
        <f t="shared" si="41"/>
        <v>393</v>
      </c>
      <c r="B394" s="11">
        <v>201505</v>
      </c>
      <c r="C394" s="11">
        <v>1234</v>
      </c>
      <c r="D394" s="11">
        <v>1</v>
      </c>
      <c r="E394" s="16" t="s">
        <v>666</v>
      </c>
      <c r="F394" s="16" t="s">
        <v>5</v>
      </c>
      <c r="G394" s="11" t="s">
        <v>1758</v>
      </c>
      <c r="H394" s="13" t="s">
        <v>1276</v>
      </c>
      <c r="I394" s="13">
        <v>27</v>
      </c>
      <c r="J394" s="14">
        <v>42135</v>
      </c>
      <c r="K394" s="11" t="s">
        <v>924</v>
      </c>
      <c r="L394" s="11">
        <v>1</v>
      </c>
      <c r="M394" s="11" t="s">
        <v>87</v>
      </c>
      <c r="N394" s="11" t="s">
        <v>935</v>
      </c>
      <c r="O394" s="13">
        <f t="shared" si="36"/>
        <v>1</v>
      </c>
      <c r="P394" s="13" t="str">
        <f t="shared" si="37"/>
        <v>Atenciones Medicas</v>
      </c>
      <c r="Q394" s="13">
        <f t="shared" si="38"/>
        <v>1</v>
      </c>
      <c r="R394" s="13" t="str">
        <f t="shared" si="39"/>
        <v>Hombre</v>
      </c>
      <c r="S394" s="11">
        <f>VLOOKUP(I394,edades!$B$3:$D$17,3)</f>
        <v>7</v>
      </c>
      <c r="T394" s="11" t="str">
        <f>VLOOKUP(DataCExterna!I394,edades!$B$3:$D$17,2)</f>
        <v>de 25 a 29 años</v>
      </c>
      <c r="U394" s="11" t="s">
        <v>87</v>
      </c>
      <c r="V394" s="26">
        <f t="shared" si="40"/>
        <v>0</v>
      </c>
      <c r="W394" s="24">
        <v>1</v>
      </c>
      <c r="X394" s="24">
        <v>0</v>
      </c>
    </row>
    <row r="395" spans="1:24" x14ac:dyDescent="0.25">
      <c r="A395" s="11">
        <f t="shared" si="41"/>
        <v>394</v>
      </c>
      <c r="B395" s="11">
        <v>201505</v>
      </c>
      <c r="C395" s="11">
        <v>1234</v>
      </c>
      <c r="D395" s="11">
        <v>1</v>
      </c>
      <c r="E395" s="16" t="s">
        <v>650</v>
      </c>
      <c r="F395" s="16" t="s">
        <v>5</v>
      </c>
      <c r="G395" s="11" t="s">
        <v>1836</v>
      </c>
      <c r="H395" s="13" t="s">
        <v>1276</v>
      </c>
      <c r="I395" s="13">
        <v>65</v>
      </c>
      <c r="J395" s="14">
        <v>42134</v>
      </c>
      <c r="K395" s="11" t="s">
        <v>924</v>
      </c>
      <c r="L395" s="11">
        <v>1</v>
      </c>
      <c r="M395" s="11" t="s">
        <v>34</v>
      </c>
      <c r="N395" s="11" t="s">
        <v>935</v>
      </c>
      <c r="O395" s="13">
        <f t="shared" si="36"/>
        <v>1</v>
      </c>
      <c r="P395" s="13" t="str">
        <f t="shared" si="37"/>
        <v>Atenciones Medicas</v>
      </c>
      <c r="Q395" s="13">
        <f t="shared" si="38"/>
        <v>1</v>
      </c>
      <c r="R395" s="13" t="str">
        <f t="shared" si="39"/>
        <v>Hombre</v>
      </c>
      <c r="S395" s="11">
        <f>VLOOKUP(I395,edades!$B$3:$D$17,3)</f>
        <v>15</v>
      </c>
      <c r="T395" s="11" t="str">
        <f>VLOOKUP(DataCExterna!I395,edades!$B$3:$D$17,2)</f>
        <v>de 65 años a más</v>
      </c>
      <c r="U395" s="11" t="s">
        <v>34</v>
      </c>
      <c r="V395" s="26">
        <f t="shared" si="40"/>
        <v>0</v>
      </c>
      <c r="W395" s="24">
        <v>1</v>
      </c>
      <c r="X395" s="24">
        <v>0</v>
      </c>
    </row>
    <row r="396" spans="1:24" x14ac:dyDescent="0.25">
      <c r="A396" s="11">
        <f t="shared" si="41"/>
        <v>395</v>
      </c>
      <c r="B396" s="11">
        <v>201505</v>
      </c>
      <c r="C396" s="11">
        <v>1234</v>
      </c>
      <c r="D396" s="11">
        <v>1</v>
      </c>
      <c r="E396" s="16" t="s">
        <v>699</v>
      </c>
      <c r="F396" s="16" t="s">
        <v>5</v>
      </c>
      <c r="G396" s="11" t="s">
        <v>1551</v>
      </c>
      <c r="H396" s="13" t="s">
        <v>1277</v>
      </c>
      <c r="I396" s="13">
        <v>21</v>
      </c>
      <c r="J396" s="14">
        <v>42133</v>
      </c>
      <c r="K396" s="11" t="s">
        <v>923</v>
      </c>
      <c r="L396" s="11">
        <v>1</v>
      </c>
      <c r="M396" s="11" t="s">
        <v>1042</v>
      </c>
      <c r="N396" s="11" t="s">
        <v>935</v>
      </c>
      <c r="O396" s="13">
        <f t="shared" si="36"/>
        <v>1</v>
      </c>
      <c r="P396" s="13" t="str">
        <f t="shared" si="37"/>
        <v>Atenciones Medicas</v>
      </c>
      <c r="Q396" s="13">
        <f t="shared" si="38"/>
        <v>2</v>
      </c>
      <c r="R396" s="13" t="str">
        <f t="shared" si="39"/>
        <v>Mujer</v>
      </c>
      <c r="S396" s="11">
        <f>VLOOKUP(I396,edades!$B$3:$D$17,3)</f>
        <v>6</v>
      </c>
      <c r="T396" s="11" t="str">
        <f>VLOOKUP(DataCExterna!I396,edades!$B$3:$D$17,2)</f>
        <v>de 20 a 24 años</v>
      </c>
      <c r="U396" s="11" t="s">
        <v>1042</v>
      </c>
      <c r="V396" s="26">
        <f t="shared" si="40"/>
        <v>0</v>
      </c>
      <c r="W396" s="24">
        <v>1</v>
      </c>
      <c r="X396" s="24">
        <v>0</v>
      </c>
    </row>
    <row r="397" spans="1:24" x14ac:dyDescent="0.25">
      <c r="A397" s="11">
        <f t="shared" si="41"/>
        <v>396</v>
      </c>
      <c r="B397" s="11">
        <v>201505</v>
      </c>
      <c r="C397" s="11">
        <v>1234</v>
      </c>
      <c r="D397" s="11">
        <v>1</v>
      </c>
      <c r="E397" s="16" t="s">
        <v>873</v>
      </c>
      <c r="F397" s="16" t="s">
        <v>5</v>
      </c>
      <c r="G397" s="11" t="s">
        <v>1369</v>
      </c>
      <c r="H397" s="13" t="s">
        <v>1277</v>
      </c>
      <c r="I397" s="13">
        <v>54</v>
      </c>
      <c r="J397" s="14">
        <v>42125</v>
      </c>
      <c r="K397" s="11" t="s">
        <v>931</v>
      </c>
      <c r="L397" s="11">
        <v>1</v>
      </c>
      <c r="M397" s="11" t="s">
        <v>109</v>
      </c>
      <c r="N397" s="11" t="s">
        <v>935</v>
      </c>
      <c r="O397" s="13">
        <f t="shared" si="36"/>
        <v>1</v>
      </c>
      <c r="P397" s="13" t="str">
        <f t="shared" si="37"/>
        <v>Atenciones Medicas</v>
      </c>
      <c r="Q397" s="13">
        <f t="shared" si="38"/>
        <v>2</v>
      </c>
      <c r="R397" s="13" t="str">
        <f t="shared" si="39"/>
        <v>Mujer</v>
      </c>
      <c r="S397" s="11">
        <f>VLOOKUP(I397,edades!$B$3:$D$17,3)</f>
        <v>12</v>
      </c>
      <c r="T397" s="11" t="str">
        <f>VLOOKUP(DataCExterna!I397,edades!$B$3:$D$17,2)</f>
        <v>de 50 a 54 años</v>
      </c>
      <c r="U397" s="11" t="s">
        <v>109</v>
      </c>
      <c r="V397" s="26">
        <f t="shared" si="40"/>
        <v>0</v>
      </c>
      <c r="W397" s="24">
        <v>1</v>
      </c>
      <c r="X397" s="24">
        <v>0</v>
      </c>
    </row>
    <row r="398" spans="1:24" x14ac:dyDescent="0.25">
      <c r="A398" s="11">
        <f t="shared" si="41"/>
        <v>397</v>
      </c>
      <c r="B398" s="11">
        <v>201505</v>
      </c>
      <c r="C398" s="11">
        <v>1234</v>
      </c>
      <c r="D398" s="11">
        <v>1</v>
      </c>
      <c r="E398" s="16" t="s">
        <v>820</v>
      </c>
      <c r="F398" s="16" t="s">
        <v>5</v>
      </c>
      <c r="G398" s="11" t="s">
        <v>1981</v>
      </c>
      <c r="H398" s="13" t="s">
        <v>1277</v>
      </c>
      <c r="I398" s="13">
        <v>11</v>
      </c>
      <c r="J398" s="14">
        <v>42131</v>
      </c>
      <c r="K398" s="11" t="s">
        <v>932</v>
      </c>
      <c r="L398" s="11">
        <v>1</v>
      </c>
      <c r="M398" s="11" t="s">
        <v>265</v>
      </c>
      <c r="N398" s="15" t="s">
        <v>934</v>
      </c>
      <c r="O398" s="13">
        <f t="shared" si="36"/>
        <v>1</v>
      </c>
      <c r="P398" s="13" t="str">
        <f t="shared" si="37"/>
        <v>Atenciones Medicas</v>
      </c>
      <c r="Q398" s="13">
        <f t="shared" si="38"/>
        <v>2</v>
      </c>
      <c r="R398" s="13" t="str">
        <f t="shared" si="39"/>
        <v>Mujer</v>
      </c>
      <c r="S398" s="11">
        <f>VLOOKUP(I398,edades!$B$3:$D$17,3)</f>
        <v>4</v>
      </c>
      <c r="T398" s="11" t="str">
        <f>VLOOKUP(DataCExterna!I398,edades!$B$3:$D$17,2)</f>
        <v>de 10 a 14 años</v>
      </c>
      <c r="U398" s="11" t="s">
        <v>265</v>
      </c>
      <c r="V398" s="26">
        <f t="shared" si="40"/>
        <v>1</v>
      </c>
      <c r="W398" s="26">
        <v>1</v>
      </c>
      <c r="X398" s="26">
        <v>1</v>
      </c>
    </row>
    <row r="399" spans="1:24" x14ac:dyDescent="0.25">
      <c r="A399" s="11">
        <f t="shared" si="41"/>
        <v>398</v>
      </c>
      <c r="B399" s="11">
        <v>201505</v>
      </c>
      <c r="C399" s="11">
        <v>1234</v>
      </c>
      <c r="D399" s="11">
        <v>1</v>
      </c>
      <c r="E399" s="16" t="s">
        <v>250</v>
      </c>
      <c r="F399" s="16" t="s">
        <v>5</v>
      </c>
      <c r="G399" s="11" t="s">
        <v>1990</v>
      </c>
      <c r="H399" s="13" t="s">
        <v>1276</v>
      </c>
      <c r="I399" s="13">
        <v>1</v>
      </c>
      <c r="J399" s="14">
        <v>42131</v>
      </c>
      <c r="K399" s="11" t="s">
        <v>932</v>
      </c>
      <c r="L399" s="11">
        <v>1</v>
      </c>
      <c r="M399" s="11" t="s">
        <v>1224</v>
      </c>
      <c r="N399" s="15" t="s">
        <v>934</v>
      </c>
      <c r="O399" s="13">
        <f t="shared" si="36"/>
        <v>1</v>
      </c>
      <c r="P399" s="13" t="str">
        <f t="shared" si="37"/>
        <v>Atenciones Medicas</v>
      </c>
      <c r="Q399" s="13">
        <f t="shared" si="38"/>
        <v>1</v>
      </c>
      <c r="R399" s="13" t="str">
        <f t="shared" si="39"/>
        <v>Hombre</v>
      </c>
      <c r="S399" s="11">
        <f>VLOOKUP(I399,edades!$B$3:$D$17,3)</f>
        <v>2</v>
      </c>
      <c r="T399" s="11" t="str">
        <f>VLOOKUP(DataCExterna!I399,edades!$B$3:$D$17,2)</f>
        <v>de 1 a 4 años</v>
      </c>
      <c r="U399" s="11" t="s">
        <v>1224</v>
      </c>
      <c r="V399" s="26">
        <f t="shared" si="40"/>
        <v>1</v>
      </c>
      <c r="W399" s="26">
        <v>1</v>
      </c>
      <c r="X399" s="26">
        <v>1</v>
      </c>
    </row>
    <row r="400" spans="1:24" x14ac:dyDescent="0.25">
      <c r="A400" s="11">
        <f t="shared" si="41"/>
        <v>399</v>
      </c>
      <c r="B400" s="11">
        <v>201505</v>
      </c>
      <c r="C400" s="11">
        <v>1234</v>
      </c>
      <c r="D400" s="11">
        <v>1</v>
      </c>
      <c r="E400" s="16" t="s">
        <v>319</v>
      </c>
      <c r="F400" s="16" t="s">
        <v>5</v>
      </c>
      <c r="G400" s="11" t="s">
        <v>1918</v>
      </c>
      <c r="H400" s="13" t="s">
        <v>1276</v>
      </c>
      <c r="I400" s="13">
        <v>42</v>
      </c>
      <c r="J400" s="14">
        <v>42138</v>
      </c>
      <c r="K400" s="11" t="s">
        <v>927</v>
      </c>
      <c r="L400" s="11">
        <v>2</v>
      </c>
      <c r="M400" s="11" t="s">
        <v>1218</v>
      </c>
      <c r="N400" s="15" t="s">
        <v>934</v>
      </c>
      <c r="O400" s="13">
        <f t="shared" si="36"/>
        <v>2</v>
      </c>
      <c r="P400" s="13" t="str">
        <f t="shared" si="37"/>
        <v>Atenciones No Medicas</v>
      </c>
      <c r="Q400" s="13">
        <f t="shared" si="38"/>
        <v>1</v>
      </c>
      <c r="R400" s="13" t="str">
        <f t="shared" si="39"/>
        <v>Hombre</v>
      </c>
      <c r="S400" s="11">
        <f>VLOOKUP(I400,edades!$B$3:$D$17,3)</f>
        <v>10</v>
      </c>
      <c r="T400" s="11" t="str">
        <f>VLOOKUP(DataCExterna!I400,edades!$B$3:$D$17,2)</f>
        <v>de 40 a 44 años</v>
      </c>
      <c r="U400" s="11" t="s">
        <v>1218</v>
      </c>
      <c r="V400" s="26">
        <f t="shared" si="40"/>
        <v>1</v>
      </c>
      <c r="W400" s="24">
        <v>1</v>
      </c>
      <c r="X400" s="24">
        <v>0</v>
      </c>
    </row>
    <row r="401" spans="1:24" x14ac:dyDescent="0.25">
      <c r="A401" s="11">
        <f t="shared" si="41"/>
        <v>400</v>
      </c>
      <c r="B401" s="11">
        <v>201505</v>
      </c>
      <c r="C401" s="11">
        <v>1234</v>
      </c>
      <c r="D401" s="11">
        <v>1</v>
      </c>
      <c r="E401" s="16" t="s">
        <v>192</v>
      </c>
      <c r="F401" s="16" t="s">
        <v>5</v>
      </c>
      <c r="G401" s="11" t="s">
        <v>1900</v>
      </c>
      <c r="H401" s="13" t="s">
        <v>1277</v>
      </c>
      <c r="I401" s="13">
        <v>32</v>
      </c>
      <c r="J401" s="14">
        <v>42137</v>
      </c>
      <c r="K401" s="11" t="s">
        <v>927</v>
      </c>
      <c r="L401" s="11">
        <v>2</v>
      </c>
      <c r="M401" s="11" t="s">
        <v>1160</v>
      </c>
      <c r="N401" s="15" t="s">
        <v>934</v>
      </c>
      <c r="O401" s="13">
        <f t="shared" si="36"/>
        <v>2</v>
      </c>
      <c r="P401" s="13" t="str">
        <f t="shared" si="37"/>
        <v>Atenciones No Medicas</v>
      </c>
      <c r="Q401" s="13">
        <f t="shared" si="38"/>
        <v>2</v>
      </c>
      <c r="R401" s="13" t="str">
        <f t="shared" si="39"/>
        <v>Mujer</v>
      </c>
      <c r="S401" s="11">
        <f>VLOOKUP(I401,edades!$B$3:$D$17,3)</f>
        <v>9</v>
      </c>
      <c r="T401" s="11" t="str">
        <f>VLOOKUP(DataCExterna!I401,edades!$B$3:$D$17,2)</f>
        <v>de 35 a 39 años</v>
      </c>
      <c r="U401" s="11" t="s">
        <v>1160</v>
      </c>
      <c r="V401" s="26">
        <f t="shared" si="40"/>
        <v>1</v>
      </c>
      <c r="W401" s="26">
        <v>1</v>
      </c>
      <c r="X401" s="26">
        <v>1</v>
      </c>
    </row>
    <row r="402" spans="1:24" x14ac:dyDescent="0.25">
      <c r="A402" s="11">
        <f t="shared" si="41"/>
        <v>401</v>
      </c>
      <c r="B402" s="11">
        <v>201505</v>
      </c>
      <c r="C402" s="11">
        <v>1234</v>
      </c>
      <c r="D402" s="11">
        <v>1</v>
      </c>
      <c r="E402" s="16" t="s">
        <v>246</v>
      </c>
      <c r="F402" s="16" t="s">
        <v>5</v>
      </c>
      <c r="G402" s="11" t="s">
        <v>1968</v>
      </c>
      <c r="H402" s="13" t="s">
        <v>1276</v>
      </c>
      <c r="I402" s="13">
        <v>0</v>
      </c>
      <c r="J402" s="14">
        <v>42131</v>
      </c>
      <c r="K402" s="11" t="s">
        <v>932</v>
      </c>
      <c r="L402" s="11">
        <v>1</v>
      </c>
      <c r="M402" s="11" t="s">
        <v>147</v>
      </c>
      <c r="N402" s="15" t="s">
        <v>934</v>
      </c>
      <c r="O402" s="13">
        <f t="shared" si="36"/>
        <v>1</v>
      </c>
      <c r="P402" s="13" t="str">
        <f t="shared" si="37"/>
        <v>Atenciones Medicas</v>
      </c>
      <c r="Q402" s="13">
        <f t="shared" si="38"/>
        <v>1</v>
      </c>
      <c r="R402" s="13" t="str">
        <f t="shared" si="39"/>
        <v>Hombre</v>
      </c>
      <c r="S402" s="11">
        <f>VLOOKUP(I402,edades!$B$3:$D$17,3)</f>
        <v>1</v>
      </c>
      <c r="T402" s="11" t="str">
        <f>VLOOKUP(DataCExterna!I402,edades!$B$3:$D$17,2)</f>
        <v>Menores  de 1 año</v>
      </c>
      <c r="U402" s="11" t="s">
        <v>147</v>
      </c>
      <c r="V402" s="26">
        <f t="shared" si="40"/>
        <v>1</v>
      </c>
      <c r="W402" s="26">
        <v>1</v>
      </c>
      <c r="X402" s="26">
        <v>1</v>
      </c>
    </row>
    <row r="403" spans="1:24" x14ac:dyDescent="0.25">
      <c r="A403" s="11">
        <f t="shared" si="41"/>
        <v>402</v>
      </c>
      <c r="B403" s="11">
        <v>201505</v>
      </c>
      <c r="C403" s="11">
        <v>1234</v>
      </c>
      <c r="D403" s="11">
        <v>1</v>
      </c>
      <c r="E403" s="16" t="s">
        <v>222</v>
      </c>
      <c r="F403" s="16" t="s">
        <v>5</v>
      </c>
      <c r="G403" s="11" t="s">
        <v>1299</v>
      </c>
      <c r="H403" s="13" t="s">
        <v>1277</v>
      </c>
      <c r="I403" s="13">
        <v>36</v>
      </c>
      <c r="J403" s="14">
        <v>42134</v>
      </c>
      <c r="K403" s="11" t="s">
        <v>931</v>
      </c>
      <c r="L403" s="11">
        <v>1</v>
      </c>
      <c r="M403" s="11" t="s">
        <v>1005</v>
      </c>
      <c r="N403" s="11" t="s">
        <v>935</v>
      </c>
      <c r="O403" s="13">
        <f t="shared" si="36"/>
        <v>1</v>
      </c>
      <c r="P403" s="13" t="str">
        <f t="shared" si="37"/>
        <v>Atenciones Medicas</v>
      </c>
      <c r="Q403" s="13">
        <f t="shared" si="38"/>
        <v>2</v>
      </c>
      <c r="R403" s="13" t="str">
        <f t="shared" si="39"/>
        <v>Mujer</v>
      </c>
      <c r="S403" s="11">
        <f>VLOOKUP(I403,edades!$B$3:$D$17,3)</f>
        <v>9</v>
      </c>
      <c r="T403" s="11" t="str">
        <f>VLOOKUP(DataCExterna!I403,edades!$B$3:$D$17,2)</f>
        <v>de 35 a 39 años</v>
      </c>
      <c r="U403" s="11" t="s">
        <v>1005</v>
      </c>
      <c r="V403" s="26">
        <f t="shared" si="40"/>
        <v>0</v>
      </c>
      <c r="W403" s="24">
        <v>1</v>
      </c>
      <c r="X403" s="24">
        <v>0</v>
      </c>
    </row>
    <row r="404" spans="1:24" x14ac:dyDescent="0.25">
      <c r="A404" s="11">
        <f t="shared" si="41"/>
        <v>403</v>
      </c>
      <c r="B404" s="11">
        <v>201505</v>
      </c>
      <c r="C404" s="11">
        <v>1234</v>
      </c>
      <c r="D404" s="11">
        <v>1</v>
      </c>
      <c r="E404" s="16" t="s">
        <v>812</v>
      </c>
      <c r="F404" s="16" t="s">
        <v>5</v>
      </c>
      <c r="G404" s="11" t="s">
        <v>1986</v>
      </c>
      <c r="H404" s="13" t="s">
        <v>1277</v>
      </c>
      <c r="I404" s="13">
        <v>0</v>
      </c>
      <c r="J404" s="14">
        <v>42131</v>
      </c>
      <c r="K404" s="11" t="s">
        <v>932</v>
      </c>
      <c r="L404" s="11">
        <v>1</v>
      </c>
      <c r="M404" s="11" t="s">
        <v>311</v>
      </c>
      <c r="N404" s="11" t="s">
        <v>935</v>
      </c>
      <c r="O404" s="13">
        <f t="shared" si="36"/>
        <v>1</v>
      </c>
      <c r="P404" s="13" t="str">
        <f t="shared" si="37"/>
        <v>Atenciones Medicas</v>
      </c>
      <c r="Q404" s="13">
        <f t="shared" si="38"/>
        <v>2</v>
      </c>
      <c r="R404" s="13" t="str">
        <f t="shared" si="39"/>
        <v>Mujer</v>
      </c>
      <c r="S404" s="11">
        <f>VLOOKUP(I404,edades!$B$3:$D$17,3)</f>
        <v>1</v>
      </c>
      <c r="T404" s="11" t="str">
        <f>VLOOKUP(DataCExterna!I404,edades!$B$3:$D$17,2)</f>
        <v>Menores  de 1 año</v>
      </c>
      <c r="U404" s="11" t="s">
        <v>311</v>
      </c>
      <c r="V404" s="26">
        <f t="shared" si="40"/>
        <v>0</v>
      </c>
      <c r="W404" s="24">
        <v>1</v>
      </c>
      <c r="X404" s="24">
        <v>0</v>
      </c>
    </row>
    <row r="405" spans="1:24" x14ac:dyDescent="0.25">
      <c r="A405" s="11">
        <f t="shared" si="41"/>
        <v>404</v>
      </c>
      <c r="B405" s="11">
        <v>201505</v>
      </c>
      <c r="C405" s="11">
        <v>1234</v>
      </c>
      <c r="D405" s="11">
        <v>1</v>
      </c>
      <c r="E405" s="16" t="s">
        <v>766</v>
      </c>
      <c r="F405" s="16" t="s">
        <v>5</v>
      </c>
      <c r="G405" s="21" t="s">
        <v>1431</v>
      </c>
      <c r="H405" s="13" t="s">
        <v>1276</v>
      </c>
      <c r="I405" s="13">
        <v>4</v>
      </c>
      <c r="J405" s="14">
        <v>42141</v>
      </c>
      <c r="K405" s="11" t="s">
        <v>925</v>
      </c>
      <c r="L405" s="11">
        <v>1</v>
      </c>
      <c r="M405" s="11" t="s">
        <v>173</v>
      </c>
      <c r="N405" s="11" t="s">
        <v>936</v>
      </c>
      <c r="O405" s="13">
        <f t="shared" si="36"/>
        <v>1</v>
      </c>
      <c r="P405" s="13" t="str">
        <f t="shared" si="37"/>
        <v>Atenciones Medicas</v>
      </c>
      <c r="Q405" s="13">
        <f t="shared" si="38"/>
        <v>1</v>
      </c>
      <c r="R405" s="13" t="str">
        <f t="shared" si="39"/>
        <v>Hombre</v>
      </c>
      <c r="S405" s="11">
        <f>VLOOKUP(I405,edades!$B$3:$D$17,3)</f>
        <v>2</v>
      </c>
      <c r="T405" s="11" t="str">
        <f>VLOOKUP(DataCExterna!I405,edades!$B$3:$D$17,2)</f>
        <v>de 1 a 4 años</v>
      </c>
      <c r="U405" s="11" t="s">
        <v>173</v>
      </c>
      <c r="V405" s="26">
        <f t="shared" si="40"/>
        <v>0</v>
      </c>
      <c r="W405" s="24">
        <v>1</v>
      </c>
      <c r="X405" s="24">
        <v>0</v>
      </c>
    </row>
    <row r="406" spans="1:24" x14ac:dyDescent="0.25">
      <c r="A406" s="11">
        <f t="shared" si="41"/>
        <v>405</v>
      </c>
      <c r="B406" s="11">
        <v>201505</v>
      </c>
      <c r="C406" s="11">
        <v>1234</v>
      </c>
      <c r="D406" s="11">
        <v>1</v>
      </c>
      <c r="E406" s="16" t="s">
        <v>430</v>
      </c>
      <c r="F406" s="16" t="s">
        <v>5</v>
      </c>
      <c r="G406" s="11" t="s">
        <v>1421</v>
      </c>
      <c r="H406" s="13" t="s">
        <v>1276</v>
      </c>
      <c r="I406" s="13">
        <v>5</v>
      </c>
      <c r="J406" s="14">
        <v>42125</v>
      </c>
      <c r="K406" s="11" t="s">
        <v>925</v>
      </c>
      <c r="L406" s="11">
        <v>1</v>
      </c>
      <c r="M406" s="11" t="s">
        <v>1052</v>
      </c>
      <c r="N406" s="11" t="s">
        <v>936</v>
      </c>
      <c r="O406" s="13">
        <f t="shared" si="36"/>
        <v>1</v>
      </c>
      <c r="P406" s="13" t="str">
        <f t="shared" si="37"/>
        <v>Atenciones Medicas</v>
      </c>
      <c r="Q406" s="13">
        <f t="shared" si="38"/>
        <v>1</v>
      </c>
      <c r="R406" s="13" t="str">
        <f t="shared" si="39"/>
        <v>Hombre</v>
      </c>
      <c r="S406" s="11">
        <f>VLOOKUP(I406,edades!$B$3:$D$17,3)</f>
        <v>3</v>
      </c>
      <c r="T406" s="11" t="str">
        <f>VLOOKUP(DataCExterna!I406,edades!$B$3:$D$17,2)</f>
        <v>de 5 a 9 años</v>
      </c>
      <c r="U406" s="11" t="s">
        <v>1052</v>
      </c>
      <c r="V406" s="26">
        <f t="shared" si="40"/>
        <v>0</v>
      </c>
      <c r="W406" s="24">
        <v>1</v>
      </c>
      <c r="X406" s="24">
        <v>0</v>
      </c>
    </row>
    <row r="407" spans="1:24" x14ac:dyDescent="0.25">
      <c r="A407" s="11">
        <f t="shared" si="41"/>
        <v>406</v>
      </c>
      <c r="B407" s="11">
        <v>201505</v>
      </c>
      <c r="C407" s="11">
        <v>1234</v>
      </c>
      <c r="D407" s="11">
        <v>1</v>
      </c>
      <c r="E407" s="16" t="s">
        <v>214</v>
      </c>
      <c r="F407" s="16" t="s">
        <v>5</v>
      </c>
      <c r="G407" s="11" t="s">
        <v>1361</v>
      </c>
      <c r="H407" s="13" t="s">
        <v>1277</v>
      </c>
      <c r="I407" s="13">
        <v>44</v>
      </c>
      <c r="J407" s="14">
        <v>42138</v>
      </c>
      <c r="K407" s="11" t="s">
        <v>931</v>
      </c>
      <c r="L407" s="11">
        <v>1</v>
      </c>
      <c r="M407" s="11" t="s">
        <v>1196</v>
      </c>
      <c r="N407" s="15" t="s">
        <v>934</v>
      </c>
      <c r="O407" s="13">
        <f t="shared" si="36"/>
        <v>1</v>
      </c>
      <c r="P407" s="13" t="str">
        <f t="shared" si="37"/>
        <v>Atenciones Medicas</v>
      </c>
      <c r="Q407" s="13">
        <f t="shared" si="38"/>
        <v>2</v>
      </c>
      <c r="R407" s="13" t="str">
        <f t="shared" si="39"/>
        <v>Mujer</v>
      </c>
      <c r="S407" s="11">
        <f>VLOOKUP(I407,edades!$B$3:$D$17,3)</f>
        <v>10</v>
      </c>
      <c r="T407" s="11" t="str">
        <f>VLOOKUP(DataCExterna!I407,edades!$B$3:$D$17,2)</f>
        <v>de 40 a 44 años</v>
      </c>
      <c r="U407" s="11" t="s">
        <v>1196</v>
      </c>
      <c r="V407" s="26">
        <f t="shared" si="40"/>
        <v>1</v>
      </c>
      <c r="W407" s="26">
        <v>1</v>
      </c>
      <c r="X407" s="26">
        <v>1</v>
      </c>
    </row>
    <row r="408" spans="1:24" x14ac:dyDescent="0.25">
      <c r="A408" s="11">
        <f t="shared" si="41"/>
        <v>407</v>
      </c>
      <c r="B408" s="11">
        <v>201505</v>
      </c>
      <c r="C408" s="11">
        <v>1234</v>
      </c>
      <c r="D408" s="11">
        <v>1</v>
      </c>
      <c r="E408" s="16" t="s">
        <v>329</v>
      </c>
      <c r="F408" s="16" t="s">
        <v>5</v>
      </c>
      <c r="G408" s="11" t="s">
        <v>1310</v>
      </c>
      <c r="H408" s="13" t="s">
        <v>1277</v>
      </c>
      <c r="I408" s="13">
        <v>44</v>
      </c>
      <c r="J408" s="14">
        <v>42134</v>
      </c>
      <c r="K408" s="11" t="s">
        <v>931</v>
      </c>
      <c r="L408" s="11">
        <v>1</v>
      </c>
      <c r="M408" s="11" t="s">
        <v>1019</v>
      </c>
      <c r="N408" s="11" t="s">
        <v>935</v>
      </c>
      <c r="O408" s="13">
        <f t="shared" si="36"/>
        <v>1</v>
      </c>
      <c r="P408" s="13" t="str">
        <f t="shared" si="37"/>
        <v>Atenciones Medicas</v>
      </c>
      <c r="Q408" s="13">
        <f t="shared" si="38"/>
        <v>2</v>
      </c>
      <c r="R408" s="13" t="str">
        <f t="shared" si="39"/>
        <v>Mujer</v>
      </c>
      <c r="S408" s="11">
        <f>VLOOKUP(I408,edades!$B$3:$D$17,3)</f>
        <v>10</v>
      </c>
      <c r="T408" s="11" t="str">
        <f>VLOOKUP(DataCExterna!I408,edades!$B$3:$D$17,2)</f>
        <v>de 40 a 44 años</v>
      </c>
      <c r="U408" s="11" t="s">
        <v>1019</v>
      </c>
      <c r="V408" s="26">
        <f t="shared" si="40"/>
        <v>0</v>
      </c>
      <c r="W408" s="24">
        <v>1</v>
      </c>
      <c r="X408" s="24">
        <v>0</v>
      </c>
    </row>
    <row r="409" spans="1:24" x14ac:dyDescent="0.25">
      <c r="A409" s="11">
        <f t="shared" si="41"/>
        <v>408</v>
      </c>
      <c r="B409" s="11">
        <v>201505</v>
      </c>
      <c r="C409" s="11">
        <v>1234</v>
      </c>
      <c r="D409" s="11">
        <v>1</v>
      </c>
      <c r="E409" s="16" t="s">
        <v>182</v>
      </c>
      <c r="F409" s="16" t="s">
        <v>5</v>
      </c>
      <c r="G409" s="11" t="s">
        <v>2003</v>
      </c>
      <c r="H409" s="13" t="s">
        <v>1276</v>
      </c>
      <c r="I409" s="13">
        <v>35</v>
      </c>
      <c r="J409" s="14">
        <v>42140</v>
      </c>
      <c r="K409" s="11" t="s">
        <v>928</v>
      </c>
      <c r="L409" s="11">
        <v>2</v>
      </c>
      <c r="M409" s="11" t="s">
        <v>1259</v>
      </c>
      <c r="N409" s="11" t="s">
        <v>935</v>
      </c>
      <c r="O409" s="13">
        <f t="shared" si="36"/>
        <v>2</v>
      </c>
      <c r="P409" s="13" t="str">
        <f t="shared" si="37"/>
        <v>Atenciones No Medicas</v>
      </c>
      <c r="Q409" s="13">
        <f t="shared" si="38"/>
        <v>1</v>
      </c>
      <c r="R409" s="13" t="str">
        <f t="shared" si="39"/>
        <v>Hombre</v>
      </c>
      <c r="S409" s="11">
        <f>VLOOKUP(I409,edades!$B$3:$D$17,3)</f>
        <v>9</v>
      </c>
      <c r="T409" s="11" t="str">
        <f>VLOOKUP(DataCExterna!I409,edades!$B$3:$D$17,2)</f>
        <v>de 35 a 39 años</v>
      </c>
      <c r="U409" s="11" t="s">
        <v>1259</v>
      </c>
      <c r="V409" s="26">
        <f t="shared" si="40"/>
        <v>0</v>
      </c>
      <c r="W409" s="24">
        <v>1</v>
      </c>
      <c r="X409" s="24">
        <v>0</v>
      </c>
    </row>
    <row r="410" spans="1:24" x14ac:dyDescent="0.25">
      <c r="A410" s="11">
        <f t="shared" si="41"/>
        <v>409</v>
      </c>
      <c r="B410" s="11">
        <v>201505</v>
      </c>
      <c r="C410" s="11">
        <v>1234</v>
      </c>
      <c r="D410" s="11">
        <v>1</v>
      </c>
      <c r="E410" s="16" t="s">
        <v>252</v>
      </c>
      <c r="F410" s="16" t="s">
        <v>5</v>
      </c>
      <c r="G410" s="11" t="s">
        <v>1993</v>
      </c>
      <c r="H410" s="13" t="s">
        <v>1277</v>
      </c>
      <c r="I410" s="13">
        <v>10</v>
      </c>
      <c r="J410" s="14">
        <v>42131</v>
      </c>
      <c r="K410" s="11" t="s">
        <v>932</v>
      </c>
      <c r="L410" s="11">
        <v>1</v>
      </c>
      <c r="M410" s="11" t="s">
        <v>1225</v>
      </c>
      <c r="N410" s="11" t="s">
        <v>935</v>
      </c>
      <c r="O410" s="13">
        <f t="shared" si="36"/>
        <v>1</v>
      </c>
      <c r="P410" s="13" t="str">
        <f t="shared" si="37"/>
        <v>Atenciones Medicas</v>
      </c>
      <c r="Q410" s="13">
        <f t="shared" si="38"/>
        <v>2</v>
      </c>
      <c r="R410" s="13" t="str">
        <f t="shared" si="39"/>
        <v>Mujer</v>
      </c>
      <c r="S410" s="11">
        <f>VLOOKUP(I410,edades!$B$3:$D$17,3)</f>
        <v>4</v>
      </c>
      <c r="T410" s="11" t="str">
        <f>VLOOKUP(DataCExterna!I410,edades!$B$3:$D$17,2)</f>
        <v>de 10 a 14 años</v>
      </c>
      <c r="U410" s="11" t="s">
        <v>1225</v>
      </c>
      <c r="V410" s="26">
        <f t="shared" si="40"/>
        <v>0</v>
      </c>
      <c r="W410" s="24">
        <v>1</v>
      </c>
      <c r="X410" s="24">
        <v>0</v>
      </c>
    </row>
    <row r="411" spans="1:24" x14ac:dyDescent="0.25">
      <c r="A411" s="11">
        <f t="shared" si="41"/>
        <v>410</v>
      </c>
      <c r="B411" s="11">
        <v>201505</v>
      </c>
      <c r="C411" s="11">
        <v>1234</v>
      </c>
      <c r="D411" s="11">
        <v>1</v>
      </c>
      <c r="E411" s="16" t="s">
        <v>466</v>
      </c>
      <c r="F411" s="16" t="s">
        <v>5</v>
      </c>
      <c r="G411" s="11" t="s">
        <v>2035</v>
      </c>
      <c r="H411" s="13" t="s">
        <v>1277</v>
      </c>
      <c r="I411" s="13">
        <v>44</v>
      </c>
      <c r="J411" s="14">
        <v>42140</v>
      </c>
      <c r="K411" s="11" t="s">
        <v>928</v>
      </c>
      <c r="L411" s="11">
        <v>2</v>
      </c>
      <c r="M411" s="11" t="s">
        <v>1257</v>
      </c>
      <c r="N411" s="11" t="s">
        <v>935</v>
      </c>
      <c r="O411" s="13">
        <f t="shared" si="36"/>
        <v>2</v>
      </c>
      <c r="P411" s="13" t="str">
        <f t="shared" si="37"/>
        <v>Atenciones No Medicas</v>
      </c>
      <c r="Q411" s="13">
        <f t="shared" si="38"/>
        <v>2</v>
      </c>
      <c r="R411" s="13" t="str">
        <f t="shared" si="39"/>
        <v>Mujer</v>
      </c>
      <c r="S411" s="11">
        <f>VLOOKUP(I411,edades!$B$3:$D$17,3)</f>
        <v>10</v>
      </c>
      <c r="T411" s="11" t="str">
        <f>VLOOKUP(DataCExterna!I411,edades!$B$3:$D$17,2)</f>
        <v>de 40 a 44 años</v>
      </c>
      <c r="U411" s="11" t="s">
        <v>1257</v>
      </c>
      <c r="V411" s="26">
        <f t="shared" si="40"/>
        <v>0</v>
      </c>
      <c r="W411" s="24">
        <v>1</v>
      </c>
      <c r="X411" s="24">
        <v>0</v>
      </c>
    </row>
    <row r="412" spans="1:24" x14ac:dyDescent="0.25">
      <c r="A412" s="11">
        <f t="shared" si="41"/>
        <v>411</v>
      </c>
      <c r="B412" s="11">
        <v>201505</v>
      </c>
      <c r="C412" s="11">
        <v>1234</v>
      </c>
      <c r="D412" s="11">
        <v>1</v>
      </c>
      <c r="E412" s="16" t="s">
        <v>905</v>
      </c>
      <c r="F412" s="16" t="s">
        <v>5</v>
      </c>
      <c r="G412" s="11" t="s">
        <v>1750</v>
      </c>
      <c r="H412" s="13" t="s">
        <v>1276</v>
      </c>
      <c r="I412" s="13">
        <v>49</v>
      </c>
      <c r="J412" s="14">
        <v>42134</v>
      </c>
      <c r="K412" s="11" t="s">
        <v>923</v>
      </c>
      <c r="L412" s="11">
        <v>1</v>
      </c>
      <c r="M412" s="11" t="s">
        <v>7</v>
      </c>
      <c r="N412" s="11" t="s">
        <v>936</v>
      </c>
      <c r="O412" s="13">
        <f t="shared" si="36"/>
        <v>1</v>
      </c>
      <c r="P412" s="13" t="str">
        <f t="shared" si="37"/>
        <v>Atenciones Medicas</v>
      </c>
      <c r="Q412" s="13">
        <f t="shared" si="38"/>
        <v>1</v>
      </c>
      <c r="R412" s="13" t="str">
        <f t="shared" si="39"/>
        <v>Hombre</v>
      </c>
      <c r="S412" s="11">
        <f>VLOOKUP(I412,edades!$B$3:$D$17,3)</f>
        <v>11</v>
      </c>
      <c r="T412" s="11" t="str">
        <f>VLOOKUP(DataCExterna!I412,edades!$B$3:$D$17,2)</f>
        <v>de 45 a 49 años</v>
      </c>
      <c r="U412" s="11" t="s">
        <v>7</v>
      </c>
      <c r="V412" s="26">
        <f t="shared" si="40"/>
        <v>0</v>
      </c>
      <c r="W412" s="24">
        <v>1</v>
      </c>
      <c r="X412" s="24">
        <v>0</v>
      </c>
    </row>
    <row r="413" spans="1:24" x14ac:dyDescent="0.25">
      <c r="A413" s="11">
        <f t="shared" si="41"/>
        <v>412</v>
      </c>
      <c r="B413" s="11">
        <v>201505</v>
      </c>
      <c r="C413" s="11">
        <v>1234</v>
      </c>
      <c r="D413" s="11">
        <v>1</v>
      </c>
      <c r="E413" s="16" t="s">
        <v>133</v>
      </c>
      <c r="F413" s="16" t="s">
        <v>5</v>
      </c>
      <c r="G413" s="11" t="s">
        <v>1809</v>
      </c>
      <c r="H413" s="13" t="s">
        <v>1277</v>
      </c>
      <c r="I413" s="13">
        <v>61</v>
      </c>
      <c r="J413" s="14">
        <v>42125</v>
      </c>
      <c r="K413" s="11" t="s">
        <v>924</v>
      </c>
      <c r="L413" s="11">
        <v>1</v>
      </c>
      <c r="M413" s="11" t="s">
        <v>134</v>
      </c>
      <c r="N413" s="11" t="s">
        <v>935</v>
      </c>
      <c r="O413" s="13">
        <f t="shared" si="36"/>
        <v>1</v>
      </c>
      <c r="P413" s="13" t="str">
        <f t="shared" si="37"/>
        <v>Atenciones Medicas</v>
      </c>
      <c r="Q413" s="13">
        <f t="shared" si="38"/>
        <v>2</v>
      </c>
      <c r="R413" s="13" t="str">
        <f t="shared" si="39"/>
        <v>Mujer</v>
      </c>
      <c r="S413" s="11">
        <f>VLOOKUP(I413,edades!$B$3:$D$17,3)</f>
        <v>14</v>
      </c>
      <c r="T413" s="11" t="str">
        <f>VLOOKUP(DataCExterna!I413,edades!$B$3:$D$17,2)</f>
        <v>de 60 a 64 años</v>
      </c>
      <c r="U413" s="11" t="s">
        <v>134</v>
      </c>
      <c r="V413" s="26">
        <f t="shared" si="40"/>
        <v>0</v>
      </c>
      <c r="W413" s="24">
        <v>1</v>
      </c>
      <c r="X413" s="24">
        <v>0</v>
      </c>
    </row>
    <row r="414" spans="1:24" x14ac:dyDescent="0.25">
      <c r="A414" s="11">
        <f t="shared" si="41"/>
        <v>413</v>
      </c>
      <c r="B414" s="11">
        <v>201505</v>
      </c>
      <c r="C414" s="11">
        <v>1234</v>
      </c>
      <c r="D414" s="11">
        <v>1</v>
      </c>
      <c r="E414" s="16" t="s">
        <v>136</v>
      </c>
      <c r="F414" s="16" t="s">
        <v>5</v>
      </c>
      <c r="G414" s="11" t="s">
        <v>1794</v>
      </c>
      <c r="H414" s="13" t="s">
        <v>1276</v>
      </c>
      <c r="I414" s="13">
        <v>34</v>
      </c>
      <c r="J414" s="14">
        <v>42125</v>
      </c>
      <c r="K414" s="11" t="s">
        <v>924</v>
      </c>
      <c r="L414" s="11">
        <v>1</v>
      </c>
      <c r="M414" s="11" t="s">
        <v>22</v>
      </c>
      <c r="N414" s="11" t="s">
        <v>935</v>
      </c>
      <c r="O414" s="13">
        <f t="shared" si="36"/>
        <v>1</v>
      </c>
      <c r="P414" s="13" t="str">
        <f t="shared" si="37"/>
        <v>Atenciones Medicas</v>
      </c>
      <c r="Q414" s="13">
        <f t="shared" si="38"/>
        <v>1</v>
      </c>
      <c r="R414" s="13" t="str">
        <f t="shared" si="39"/>
        <v>Hombre</v>
      </c>
      <c r="S414" s="11">
        <f>VLOOKUP(I414,edades!$B$3:$D$17,3)</f>
        <v>9</v>
      </c>
      <c r="T414" s="11" t="str">
        <f>VLOOKUP(DataCExterna!I414,edades!$B$3:$D$17,2)</f>
        <v>de 35 a 39 años</v>
      </c>
      <c r="U414" s="11" t="s">
        <v>22</v>
      </c>
      <c r="V414" s="26">
        <f t="shared" si="40"/>
        <v>0</v>
      </c>
      <c r="W414" s="24">
        <v>1</v>
      </c>
      <c r="X414" s="24">
        <v>0</v>
      </c>
    </row>
    <row r="415" spans="1:24" x14ac:dyDescent="0.25">
      <c r="A415" s="11">
        <f t="shared" si="41"/>
        <v>414</v>
      </c>
      <c r="B415" s="11">
        <v>201505</v>
      </c>
      <c r="C415" s="11">
        <v>1234</v>
      </c>
      <c r="D415" s="11">
        <v>1</v>
      </c>
      <c r="E415" s="16" t="s">
        <v>229</v>
      </c>
      <c r="F415" s="16" t="s">
        <v>5</v>
      </c>
      <c r="G415" s="11" t="s">
        <v>1399</v>
      </c>
      <c r="H415" s="13" t="s">
        <v>1276</v>
      </c>
      <c r="I415" s="13">
        <v>0</v>
      </c>
      <c r="J415" s="14">
        <v>42129</v>
      </c>
      <c r="K415" s="11" t="s">
        <v>925</v>
      </c>
      <c r="L415" s="11">
        <v>1</v>
      </c>
      <c r="M415" s="11" t="s">
        <v>1172</v>
      </c>
      <c r="N415" s="11" t="s">
        <v>935</v>
      </c>
      <c r="O415" s="13">
        <f t="shared" si="36"/>
        <v>1</v>
      </c>
      <c r="P415" s="13" t="str">
        <f t="shared" si="37"/>
        <v>Atenciones Medicas</v>
      </c>
      <c r="Q415" s="13">
        <f t="shared" si="38"/>
        <v>1</v>
      </c>
      <c r="R415" s="13" t="str">
        <f t="shared" si="39"/>
        <v>Hombre</v>
      </c>
      <c r="S415" s="11">
        <f>VLOOKUP(I415,edades!$B$3:$D$17,3)</f>
        <v>1</v>
      </c>
      <c r="T415" s="11" t="str">
        <f>VLOOKUP(DataCExterna!I415,edades!$B$3:$D$17,2)</f>
        <v>Menores  de 1 año</v>
      </c>
      <c r="U415" s="11" t="s">
        <v>1172</v>
      </c>
      <c r="V415" s="26">
        <f t="shared" si="40"/>
        <v>0</v>
      </c>
      <c r="W415" s="24">
        <v>1</v>
      </c>
      <c r="X415" s="24">
        <v>0</v>
      </c>
    </row>
    <row r="416" spans="1:24" x14ac:dyDescent="0.25">
      <c r="A416" s="11">
        <f t="shared" si="41"/>
        <v>415</v>
      </c>
      <c r="B416" s="11">
        <v>201505</v>
      </c>
      <c r="C416" s="11">
        <v>1234</v>
      </c>
      <c r="D416" s="11">
        <v>1</v>
      </c>
      <c r="E416" s="16" t="s">
        <v>798</v>
      </c>
      <c r="F416" s="16" t="s">
        <v>5</v>
      </c>
      <c r="G416" s="11" t="s">
        <v>1316</v>
      </c>
      <c r="H416" s="13" t="s">
        <v>1277</v>
      </c>
      <c r="I416" s="13">
        <v>48</v>
      </c>
      <c r="J416" s="14">
        <v>42133</v>
      </c>
      <c r="K416" s="11" t="s">
        <v>931</v>
      </c>
      <c r="L416" s="11">
        <v>1</v>
      </c>
      <c r="M416" s="11" t="s">
        <v>1007</v>
      </c>
      <c r="N416" s="15" t="s">
        <v>934</v>
      </c>
      <c r="O416" s="13">
        <f t="shared" si="36"/>
        <v>1</v>
      </c>
      <c r="P416" s="13" t="str">
        <f t="shared" si="37"/>
        <v>Atenciones Medicas</v>
      </c>
      <c r="Q416" s="13">
        <f t="shared" si="38"/>
        <v>2</v>
      </c>
      <c r="R416" s="13" t="str">
        <f t="shared" si="39"/>
        <v>Mujer</v>
      </c>
      <c r="S416" s="11">
        <f>VLOOKUP(I416,edades!$B$3:$D$17,3)</f>
        <v>11</v>
      </c>
      <c r="T416" s="11" t="str">
        <f>VLOOKUP(DataCExterna!I416,edades!$B$3:$D$17,2)</f>
        <v>de 45 a 49 años</v>
      </c>
      <c r="U416" s="11" t="s">
        <v>1007</v>
      </c>
      <c r="V416" s="26">
        <f t="shared" si="40"/>
        <v>1</v>
      </c>
      <c r="W416" s="26">
        <v>1</v>
      </c>
      <c r="X416" s="26">
        <v>1</v>
      </c>
    </row>
    <row r="417" spans="1:24" x14ac:dyDescent="0.25">
      <c r="A417" s="11">
        <f t="shared" si="41"/>
        <v>416</v>
      </c>
      <c r="B417" s="11">
        <v>201505</v>
      </c>
      <c r="C417" s="11">
        <v>1234</v>
      </c>
      <c r="D417" s="11">
        <v>1</v>
      </c>
      <c r="E417" s="16" t="s">
        <v>520</v>
      </c>
      <c r="F417" s="16" t="s">
        <v>5</v>
      </c>
      <c r="G417" s="11" t="s">
        <v>1343</v>
      </c>
      <c r="H417" s="13" t="s">
        <v>1277</v>
      </c>
      <c r="I417" s="13">
        <v>41</v>
      </c>
      <c r="J417" s="14">
        <v>42134</v>
      </c>
      <c r="K417" s="11" t="s">
        <v>931</v>
      </c>
      <c r="L417" s="11">
        <v>1</v>
      </c>
      <c r="M417" s="11" t="s">
        <v>1011</v>
      </c>
      <c r="N417" s="15" t="s">
        <v>934</v>
      </c>
      <c r="O417" s="13">
        <f t="shared" si="36"/>
        <v>1</v>
      </c>
      <c r="P417" s="13" t="str">
        <f t="shared" si="37"/>
        <v>Atenciones Medicas</v>
      </c>
      <c r="Q417" s="13">
        <f t="shared" si="38"/>
        <v>2</v>
      </c>
      <c r="R417" s="13" t="str">
        <f t="shared" si="39"/>
        <v>Mujer</v>
      </c>
      <c r="S417" s="11">
        <f>VLOOKUP(I417,edades!$B$3:$D$17,3)</f>
        <v>10</v>
      </c>
      <c r="T417" s="11" t="str">
        <f>VLOOKUP(DataCExterna!I417,edades!$B$3:$D$17,2)</f>
        <v>de 40 a 44 años</v>
      </c>
      <c r="U417" s="11" t="s">
        <v>1011</v>
      </c>
      <c r="V417" s="26">
        <f t="shared" si="40"/>
        <v>1</v>
      </c>
      <c r="W417" s="26">
        <v>1</v>
      </c>
      <c r="X417" s="26">
        <v>1</v>
      </c>
    </row>
    <row r="418" spans="1:24" x14ac:dyDescent="0.25">
      <c r="A418" s="11">
        <f t="shared" si="41"/>
        <v>417</v>
      </c>
      <c r="B418" s="11">
        <v>201505</v>
      </c>
      <c r="C418" s="11">
        <v>1234</v>
      </c>
      <c r="D418" s="11">
        <v>1</v>
      </c>
      <c r="E418" s="16" t="s">
        <v>550</v>
      </c>
      <c r="F418" s="16" t="s">
        <v>5</v>
      </c>
      <c r="G418" s="11" t="s">
        <v>1989</v>
      </c>
      <c r="H418" s="13" t="s">
        <v>1276</v>
      </c>
      <c r="I418" s="13">
        <v>1</v>
      </c>
      <c r="J418" s="14">
        <v>42134</v>
      </c>
      <c r="K418" s="11" t="s">
        <v>932</v>
      </c>
      <c r="L418" s="11">
        <v>1</v>
      </c>
      <c r="M418" s="11" t="s">
        <v>147</v>
      </c>
      <c r="N418" s="15" t="s">
        <v>934</v>
      </c>
      <c r="O418" s="13">
        <f t="shared" si="36"/>
        <v>1</v>
      </c>
      <c r="P418" s="13" t="str">
        <f t="shared" si="37"/>
        <v>Atenciones Medicas</v>
      </c>
      <c r="Q418" s="13">
        <f t="shared" si="38"/>
        <v>1</v>
      </c>
      <c r="R418" s="13" t="str">
        <f t="shared" si="39"/>
        <v>Hombre</v>
      </c>
      <c r="S418" s="11">
        <f>VLOOKUP(I418,edades!$B$3:$D$17,3)</f>
        <v>2</v>
      </c>
      <c r="T418" s="11" t="str">
        <f>VLOOKUP(DataCExterna!I418,edades!$B$3:$D$17,2)</f>
        <v>de 1 a 4 años</v>
      </c>
      <c r="U418" s="11" t="s">
        <v>147</v>
      </c>
      <c r="V418" s="26">
        <f t="shared" si="40"/>
        <v>1</v>
      </c>
      <c r="W418" s="26">
        <v>1</v>
      </c>
      <c r="X418" s="26">
        <v>1</v>
      </c>
    </row>
    <row r="419" spans="1:24" x14ac:dyDescent="0.25">
      <c r="A419" s="11">
        <f t="shared" si="41"/>
        <v>418</v>
      </c>
      <c r="B419" s="11">
        <v>201505</v>
      </c>
      <c r="C419" s="11">
        <v>1234</v>
      </c>
      <c r="D419" s="11">
        <v>1</v>
      </c>
      <c r="E419" s="16" t="s">
        <v>766</v>
      </c>
      <c r="F419" s="16" t="s">
        <v>5</v>
      </c>
      <c r="G419" s="21" t="s">
        <v>1431</v>
      </c>
      <c r="H419" s="13" t="s">
        <v>1277</v>
      </c>
      <c r="I419" s="13">
        <v>1</v>
      </c>
      <c r="J419" s="14">
        <v>42138</v>
      </c>
      <c r="K419" s="11" t="s">
        <v>932</v>
      </c>
      <c r="L419" s="11">
        <v>1</v>
      </c>
      <c r="M419" s="11" t="s">
        <v>295</v>
      </c>
      <c r="N419" s="11" t="s">
        <v>935</v>
      </c>
      <c r="O419" s="13">
        <f t="shared" si="36"/>
        <v>1</v>
      </c>
      <c r="P419" s="13" t="str">
        <f t="shared" si="37"/>
        <v>Atenciones Medicas</v>
      </c>
      <c r="Q419" s="13">
        <f t="shared" si="38"/>
        <v>2</v>
      </c>
      <c r="R419" s="13" t="str">
        <f t="shared" si="39"/>
        <v>Mujer</v>
      </c>
      <c r="S419" s="11">
        <f>VLOOKUP(I419,edades!$B$3:$D$17,3)</f>
        <v>2</v>
      </c>
      <c r="T419" s="11" t="str">
        <f>VLOOKUP(DataCExterna!I419,edades!$B$3:$D$17,2)</f>
        <v>de 1 a 4 años</v>
      </c>
      <c r="U419" s="11" t="s">
        <v>295</v>
      </c>
      <c r="V419" s="26">
        <f t="shared" si="40"/>
        <v>0</v>
      </c>
      <c r="W419" s="24">
        <v>0</v>
      </c>
      <c r="X419" s="24">
        <v>0</v>
      </c>
    </row>
    <row r="420" spans="1:24" x14ac:dyDescent="0.25">
      <c r="A420" s="11">
        <f t="shared" si="41"/>
        <v>419</v>
      </c>
      <c r="B420" s="11">
        <v>201505</v>
      </c>
      <c r="C420" s="11">
        <v>1234</v>
      </c>
      <c r="D420" s="11">
        <v>1</v>
      </c>
      <c r="E420" s="16" t="s">
        <v>281</v>
      </c>
      <c r="F420" s="16" t="s">
        <v>5</v>
      </c>
      <c r="G420" s="11" t="s">
        <v>2002</v>
      </c>
      <c r="H420" s="13" t="s">
        <v>1277</v>
      </c>
      <c r="I420" s="13">
        <v>36</v>
      </c>
      <c r="J420" s="14">
        <v>42137</v>
      </c>
      <c r="K420" s="11" t="s">
        <v>928</v>
      </c>
      <c r="L420" s="11">
        <v>2</v>
      </c>
      <c r="M420" s="11" t="s">
        <v>1255</v>
      </c>
      <c r="N420" s="15" t="s">
        <v>934</v>
      </c>
      <c r="O420" s="13">
        <f t="shared" si="36"/>
        <v>2</v>
      </c>
      <c r="P420" s="13" t="str">
        <f t="shared" si="37"/>
        <v>Atenciones No Medicas</v>
      </c>
      <c r="Q420" s="13">
        <f t="shared" si="38"/>
        <v>2</v>
      </c>
      <c r="R420" s="13" t="str">
        <f t="shared" si="39"/>
        <v>Mujer</v>
      </c>
      <c r="S420" s="11">
        <f>VLOOKUP(I420,edades!$B$3:$D$17,3)</f>
        <v>9</v>
      </c>
      <c r="T420" s="11" t="str">
        <f>VLOOKUP(DataCExterna!I420,edades!$B$3:$D$17,2)</f>
        <v>de 35 a 39 años</v>
      </c>
      <c r="U420" s="11" t="s">
        <v>1255</v>
      </c>
      <c r="V420" s="26">
        <f t="shared" si="40"/>
        <v>1</v>
      </c>
      <c r="W420" s="26">
        <v>1</v>
      </c>
      <c r="X420" s="26">
        <v>1</v>
      </c>
    </row>
    <row r="421" spans="1:24" x14ac:dyDescent="0.25">
      <c r="A421" s="11">
        <f t="shared" si="41"/>
        <v>420</v>
      </c>
      <c r="B421" s="11">
        <v>201505</v>
      </c>
      <c r="C421" s="11">
        <v>1234</v>
      </c>
      <c r="D421" s="11">
        <v>1</v>
      </c>
      <c r="E421" s="16" t="s">
        <v>274</v>
      </c>
      <c r="F421" s="16" t="s">
        <v>5</v>
      </c>
      <c r="G421" s="11" t="s">
        <v>1995</v>
      </c>
      <c r="H421" s="13" t="s">
        <v>1276</v>
      </c>
      <c r="I421" s="13">
        <v>0</v>
      </c>
      <c r="J421" s="14">
        <v>42138</v>
      </c>
      <c r="K421" s="11" t="s">
        <v>932</v>
      </c>
      <c r="L421" s="11">
        <v>1</v>
      </c>
      <c r="M421" s="11" t="s">
        <v>258</v>
      </c>
      <c r="N421" s="11" t="s">
        <v>936</v>
      </c>
      <c r="O421" s="13">
        <f t="shared" si="36"/>
        <v>1</v>
      </c>
      <c r="P421" s="13" t="str">
        <f t="shared" si="37"/>
        <v>Atenciones Medicas</v>
      </c>
      <c r="Q421" s="13">
        <f t="shared" si="38"/>
        <v>1</v>
      </c>
      <c r="R421" s="13" t="str">
        <f t="shared" si="39"/>
        <v>Hombre</v>
      </c>
      <c r="S421" s="11">
        <f>VLOOKUP(I421,edades!$B$3:$D$17,3)</f>
        <v>1</v>
      </c>
      <c r="T421" s="11" t="str">
        <f>VLOOKUP(DataCExterna!I421,edades!$B$3:$D$17,2)</f>
        <v>Menores  de 1 año</v>
      </c>
      <c r="U421" s="11" t="s">
        <v>258</v>
      </c>
      <c r="V421" s="26">
        <f t="shared" si="40"/>
        <v>0</v>
      </c>
      <c r="W421" s="24">
        <v>1</v>
      </c>
      <c r="X421" s="24">
        <v>0</v>
      </c>
    </row>
    <row r="422" spans="1:24" x14ac:dyDescent="0.25">
      <c r="A422" s="11">
        <f t="shared" si="41"/>
        <v>421</v>
      </c>
      <c r="B422" s="11">
        <v>201505</v>
      </c>
      <c r="C422" s="11">
        <v>1234</v>
      </c>
      <c r="D422" s="11">
        <v>1</v>
      </c>
      <c r="E422" s="16" t="s">
        <v>340</v>
      </c>
      <c r="F422" s="16" t="s">
        <v>5</v>
      </c>
      <c r="G422" s="11" t="s">
        <v>1294</v>
      </c>
      <c r="H422" s="13" t="s">
        <v>1277</v>
      </c>
      <c r="I422" s="13">
        <v>36</v>
      </c>
      <c r="J422" s="14">
        <v>42138</v>
      </c>
      <c r="K422" s="11" t="s">
        <v>931</v>
      </c>
      <c r="L422" s="11">
        <v>1</v>
      </c>
      <c r="M422" s="11" t="s">
        <v>1205</v>
      </c>
      <c r="N422" s="11" t="s">
        <v>935</v>
      </c>
      <c r="O422" s="13">
        <f t="shared" si="36"/>
        <v>1</v>
      </c>
      <c r="P422" s="13" t="str">
        <f t="shared" si="37"/>
        <v>Atenciones Medicas</v>
      </c>
      <c r="Q422" s="13">
        <f t="shared" si="38"/>
        <v>2</v>
      </c>
      <c r="R422" s="13" t="str">
        <f t="shared" si="39"/>
        <v>Mujer</v>
      </c>
      <c r="S422" s="11">
        <f>VLOOKUP(I422,edades!$B$3:$D$17,3)</f>
        <v>9</v>
      </c>
      <c r="T422" s="11" t="str">
        <f>VLOOKUP(DataCExterna!I422,edades!$B$3:$D$17,2)</f>
        <v>de 35 a 39 años</v>
      </c>
      <c r="U422" s="11" t="s">
        <v>1205</v>
      </c>
      <c r="V422" s="26">
        <f t="shared" si="40"/>
        <v>0</v>
      </c>
      <c r="W422" s="24">
        <v>1</v>
      </c>
      <c r="X422" s="24">
        <v>0</v>
      </c>
    </row>
    <row r="423" spans="1:24" x14ac:dyDescent="0.25">
      <c r="A423" s="11">
        <f t="shared" si="41"/>
        <v>422</v>
      </c>
      <c r="B423" s="11">
        <v>201505</v>
      </c>
      <c r="C423" s="11">
        <v>1234</v>
      </c>
      <c r="D423" s="11">
        <v>1</v>
      </c>
      <c r="E423" s="16" t="s">
        <v>254</v>
      </c>
      <c r="F423" s="16" t="s">
        <v>5</v>
      </c>
      <c r="G423" s="11" t="s">
        <v>1987</v>
      </c>
      <c r="H423" s="13" t="s">
        <v>1277</v>
      </c>
      <c r="I423" s="13">
        <v>0</v>
      </c>
      <c r="J423" s="14">
        <v>42131</v>
      </c>
      <c r="K423" s="11" t="s">
        <v>932</v>
      </c>
      <c r="L423" s="11">
        <v>1</v>
      </c>
      <c r="M423" s="11" t="s">
        <v>1226</v>
      </c>
      <c r="N423" s="11" t="s">
        <v>936</v>
      </c>
      <c r="O423" s="13">
        <f t="shared" si="36"/>
        <v>1</v>
      </c>
      <c r="P423" s="13" t="str">
        <f t="shared" si="37"/>
        <v>Atenciones Medicas</v>
      </c>
      <c r="Q423" s="13">
        <f t="shared" si="38"/>
        <v>2</v>
      </c>
      <c r="R423" s="13" t="str">
        <f t="shared" si="39"/>
        <v>Mujer</v>
      </c>
      <c r="S423" s="11">
        <f>VLOOKUP(I423,edades!$B$3:$D$17,3)</f>
        <v>1</v>
      </c>
      <c r="T423" s="11" t="str">
        <f>VLOOKUP(DataCExterna!I423,edades!$B$3:$D$17,2)</f>
        <v>Menores  de 1 año</v>
      </c>
      <c r="U423" s="11" t="s">
        <v>1226</v>
      </c>
      <c r="V423" s="26">
        <f t="shared" si="40"/>
        <v>0</v>
      </c>
      <c r="W423" s="24">
        <v>1</v>
      </c>
      <c r="X423" s="24">
        <v>0</v>
      </c>
    </row>
    <row r="424" spans="1:24" x14ac:dyDescent="0.25">
      <c r="A424" s="11">
        <f t="shared" si="41"/>
        <v>423</v>
      </c>
      <c r="B424" s="11">
        <v>201505</v>
      </c>
      <c r="C424" s="11">
        <v>1234</v>
      </c>
      <c r="D424" s="11">
        <v>1</v>
      </c>
      <c r="E424" s="16" t="s">
        <v>847</v>
      </c>
      <c r="F424" s="16" t="s">
        <v>5</v>
      </c>
      <c r="G424" s="11" t="s">
        <v>1884</v>
      </c>
      <c r="H424" s="13" t="s">
        <v>1277</v>
      </c>
      <c r="I424" s="13">
        <v>0</v>
      </c>
      <c r="J424" s="14">
        <v>42138</v>
      </c>
      <c r="K424" s="11" t="s">
        <v>927</v>
      </c>
      <c r="L424" s="11">
        <v>2</v>
      </c>
      <c r="M424" s="11" t="s">
        <v>1217</v>
      </c>
      <c r="N424" s="15" t="s">
        <v>934</v>
      </c>
      <c r="O424" s="13">
        <f t="shared" si="36"/>
        <v>2</v>
      </c>
      <c r="P424" s="13" t="str">
        <f t="shared" si="37"/>
        <v>Atenciones No Medicas</v>
      </c>
      <c r="Q424" s="13">
        <f t="shared" si="38"/>
        <v>2</v>
      </c>
      <c r="R424" s="13" t="str">
        <f t="shared" si="39"/>
        <v>Mujer</v>
      </c>
      <c r="S424" s="11">
        <f>VLOOKUP(I424,edades!$B$3:$D$17,3)</f>
        <v>1</v>
      </c>
      <c r="T424" s="11" t="str">
        <f>VLOOKUP(DataCExterna!I424,edades!$B$3:$D$17,2)</f>
        <v>Menores  de 1 año</v>
      </c>
      <c r="U424" s="11" t="s">
        <v>1217</v>
      </c>
      <c r="V424" s="26">
        <f t="shared" si="40"/>
        <v>1</v>
      </c>
      <c r="W424" s="26">
        <v>1</v>
      </c>
      <c r="X424" s="26">
        <v>1</v>
      </c>
    </row>
    <row r="425" spans="1:24" x14ac:dyDescent="0.25">
      <c r="A425" s="11">
        <f t="shared" si="41"/>
        <v>424</v>
      </c>
      <c r="B425" s="11">
        <v>201505</v>
      </c>
      <c r="C425" s="11">
        <v>1234</v>
      </c>
      <c r="D425" s="11">
        <v>1</v>
      </c>
      <c r="E425" s="16" t="s">
        <v>321</v>
      </c>
      <c r="F425" s="16" t="s">
        <v>5</v>
      </c>
      <c r="G425" s="11" t="s">
        <v>1646</v>
      </c>
      <c r="H425" s="13" t="s">
        <v>1276</v>
      </c>
      <c r="I425" s="13">
        <v>33</v>
      </c>
      <c r="J425" s="14">
        <v>42134</v>
      </c>
      <c r="K425" s="11" t="s">
        <v>923</v>
      </c>
      <c r="L425" s="11">
        <v>1</v>
      </c>
      <c r="M425" s="11" t="s">
        <v>322</v>
      </c>
      <c r="N425" s="11" t="s">
        <v>936</v>
      </c>
      <c r="O425" s="13">
        <f t="shared" si="36"/>
        <v>1</v>
      </c>
      <c r="P425" s="13" t="str">
        <f t="shared" si="37"/>
        <v>Atenciones Medicas</v>
      </c>
      <c r="Q425" s="13">
        <f t="shared" si="38"/>
        <v>1</v>
      </c>
      <c r="R425" s="13" t="str">
        <f t="shared" si="39"/>
        <v>Hombre</v>
      </c>
      <c r="S425" s="11">
        <f>VLOOKUP(I425,edades!$B$3:$D$17,3)</f>
        <v>9</v>
      </c>
      <c r="T425" s="11" t="str">
        <f>VLOOKUP(DataCExterna!I425,edades!$B$3:$D$17,2)</f>
        <v>de 35 a 39 años</v>
      </c>
      <c r="U425" s="11" t="s">
        <v>322</v>
      </c>
      <c r="V425" s="26">
        <f t="shared" si="40"/>
        <v>0</v>
      </c>
      <c r="W425" s="24">
        <v>1</v>
      </c>
      <c r="X425" s="24">
        <v>0</v>
      </c>
    </row>
    <row r="426" spans="1:24" x14ac:dyDescent="0.25">
      <c r="A426" s="11">
        <f t="shared" si="41"/>
        <v>425</v>
      </c>
      <c r="B426" s="11">
        <v>201505</v>
      </c>
      <c r="C426" s="11">
        <v>1234</v>
      </c>
      <c r="D426" s="11">
        <v>1</v>
      </c>
      <c r="E426" s="16" t="s">
        <v>333</v>
      </c>
      <c r="F426" s="16" t="s">
        <v>5</v>
      </c>
      <c r="G426" s="11" t="s">
        <v>1796</v>
      </c>
      <c r="H426" s="13" t="s">
        <v>1276</v>
      </c>
      <c r="I426" s="13">
        <v>30</v>
      </c>
      <c r="J426" s="14">
        <v>42135</v>
      </c>
      <c r="K426" s="11" t="s">
        <v>924</v>
      </c>
      <c r="L426" s="11">
        <v>1</v>
      </c>
      <c r="M426" s="11" t="s">
        <v>69</v>
      </c>
      <c r="N426" s="11" t="s">
        <v>936</v>
      </c>
      <c r="O426" s="13">
        <f t="shared" si="36"/>
        <v>1</v>
      </c>
      <c r="P426" s="13" t="str">
        <f t="shared" si="37"/>
        <v>Atenciones Medicas</v>
      </c>
      <c r="Q426" s="13">
        <f t="shared" si="38"/>
        <v>1</v>
      </c>
      <c r="R426" s="13" t="str">
        <f t="shared" si="39"/>
        <v>Hombre</v>
      </c>
      <c r="S426" s="11">
        <f>VLOOKUP(I426,edades!$B$3:$D$17,3)</f>
        <v>8</v>
      </c>
      <c r="T426" s="11" t="str">
        <f>VLOOKUP(DataCExterna!I426,edades!$B$3:$D$17,2)</f>
        <v>de 30 a 34 años</v>
      </c>
      <c r="U426" s="11" t="s">
        <v>69</v>
      </c>
      <c r="V426" s="26">
        <f t="shared" si="40"/>
        <v>0</v>
      </c>
      <c r="W426" s="24">
        <v>1</v>
      </c>
      <c r="X426" s="24">
        <v>0</v>
      </c>
    </row>
    <row r="427" spans="1:24" x14ac:dyDescent="0.25">
      <c r="A427" s="11">
        <f t="shared" si="41"/>
        <v>426</v>
      </c>
      <c r="B427" s="11">
        <v>201505</v>
      </c>
      <c r="C427" s="11">
        <v>1234</v>
      </c>
      <c r="D427" s="11">
        <v>1</v>
      </c>
      <c r="E427" s="16" t="s">
        <v>841</v>
      </c>
      <c r="F427" s="16" t="s">
        <v>5</v>
      </c>
      <c r="G427" s="11" t="s">
        <v>1997</v>
      </c>
      <c r="H427" s="13" t="s">
        <v>1276</v>
      </c>
      <c r="I427" s="13">
        <v>1</v>
      </c>
      <c r="J427" s="14">
        <v>42131</v>
      </c>
      <c r="K427" s="11" t="s">
        <v>932</v>
      </c>
      <c r="L427" s="11">
        <v>1</v>
      </c>
      <c r="M427" s="11" t="s">
        <v>260</v>
      </c>
      <c r="N427" s="11" t="s">
        <v>935</v>
      </c>
      <c r="O427" s="13">
        <f t="shared" si="36"/>
        <v>1</v>
      </c>
      <c r="P427" s="13" t="str">
        <f t="shared" si="37"/>
        <v>Atenciones Medicas</v>
      </c>
      <c r="Q427" s="13">
        <f t="shared" si="38"/>
        <v>1</v>
      </c>
      <c r="R427" s="13" t="str">
        <f t="shared" si="39"/>
        <v>Hombre</v>
      </c>
      <c r="S427" s="11">
        <f>VLOOKUP(I427,edades!$B$3:$D$17,3)</f>
        <v>2</v>
      </c>
      <c r="T427" s="11" t="str">
        <f>VLOOKUP(DataCExterna!I427,edades!$B$3:$D$17,2)</f>
        <v>de 1 a 4 años</v>
      </c>
      <c r="U427" s="11" t="s">
        <v>260</v>
      </c>
      <c r="V427" s="26">
        <f t="shared" si="40"/>
        <v>0</v>
      </c>
      <c r="W427" s="24">
        <v>1</v>
      </c>
      <c r="X427" s="24">
        <v>0</v>
      </c>
    </row>
    <row r="428" spans="1:24" x14ac:dyDescent="0.25">
      <c r="A428" s="11">
        <f t="shared" si="41"/>
        <v>427</v>
      </c>
      <c r="B428" s="11">
        <v>201505</v>
      </c>
      <c r="C428" s="11">
        <v>1234</v>
      </c>
      <c r="D428" s="11">
        <v>1</v>
      </c>
      <c r="E428" s="16" t="s">
        <v>492</v>
      </c>
      <c r="F428" s="16" t="s">
        <v>5</v>
      </c>
      <c r="G428" s="11" t="s">
        <v>1356</v>
      </c>
      <c r="H428" s="13" t="s">
        <v>1277</v>
      </c>
      <c r="I428" s="13">
        <v>46</v>
      </c>
      <c r="J428" s="14">
        <v>42125</v>
      </c>
      <c r="K428" s="11" t="s">
        <v>931</v>
      </c>
      <c r="L428" s="11">
        <v>1</v>
      </c>
      <c r="M428" s="11" t="s">
        <v>1100</v>
      </c>
      <c r="N428" s="15" t="s">
        <v>934</v>
      </c>
      <c r="O428" s="13">
        <f t="shared" si="36"/>
        <v>1</v>
      </c>
      <c r="P428" s="13" t="str">
        <f t="shared" si="37"/>
        <v>Atenciones Medicas</v>
      </c>
      <c r="Q428" s="13">
        <f t="shared" si="38"/>
        <v>2</v>
      </c>
      <c r="R428" s="13" t="str">
        <f t="shared" si="39"/>
        <v>Mujer</v>
      </c>
      <c r="S428" s="11">
        <f>VLOOKUP(I428,edades!$B$3:$D$17,3)</f>
        <v>11</v>
      </c>
      <c r="T428" s="11" t="str">
        <f>VLOOKUP(DataCExterna!I428,edades!$B$3:$D$17,2)</f>
        <v>de 45 a 49 años</v>
      </c>
      <c r="U428" s="11" t="s">
        <v>1100</v>
      </c>
      <c r="V428" s="26">
        <f t="shared" si="40"/>
        <v>1</v>
      </c>
      <c r="W428" s="26">
        <v>1</v>
      </c>
      <c r="X428" s="26">
        <v>1</v>
      </c>
    </row>
    <row r="429" spans="1:24" x14ac:dyDescent="0.25">
      <c r="A429" s="11">
        <f t="shared" si="41"/>
        <v>428</v>
      </c>
      <c r="B429" s="11">
        <v>201505</v>
      </c>
      <c r="C429" s="11">
        <v>1234</v>
      </c>
      <c r="D429" s="11">
        <v>1</v>
      </c>
      <c r="E429" s="16" t="s">
        <v>484</v>
      </c>
      <c r="F429" s="16" t="s">
        <v>5</v>
      </c>
      <c r="G429" s="11" t="s">
        <v>1915</v>
      </c>
      <c r="H429" s="13" t="s">
        <v>1276</v>
      </c>
      <c r="I429" s="13">
        <v>73</v>
      </c>
      <c r="J429" s="14">
        <v>42125</v>
      </c>
      <c r="K429" s="11" t="s">
        <v>927</v>
      </c>
      <c r="L429" s="11">
        <v>2</v>
      </c>
      <c r="M429" s="11" t="s">
        <v>1134</v>
      </c>
      <c r="N429" s="15" t="s">
        <v>934</v>
      </c>
      <c r="O429" s="13">
        <f t="shared" si="36"/>
        <v>2</v>
      </c>
      <c r="P429" s="13" t="str">
        <f t="shared" si="37"/>
        <v>Atenciones No Medicas</v>
      </c>
      <c r="Q429" s="13">
        <f t="shared" si="38"/>
        <v>1</v>
      </c>
      <c r="R429" s="13" t="str">
        <f t="shared" si="39"/>
        <v>Hombre</v>
      </c>
      <c r="S429" s="11">
        <f>VLOOKUP(I429,edades!$B$3:$D$17,3)</f>
        <v>15</v>
      </c>
      <c r="T429" s="11" t="str">
        <f>VLOOKUP(DataCExterna!I429,edades!$B$3:$D$17,2)</f>
        <v>de 65 años a más</v>
      </c>
      <c r="U429" s="11" t="s">
        <v>1134</v>
      </c>
      <c r="V429" s="26">
        <f t="shared" si="40"/>
        <v>1</v>
      </c>
      <c r="W429" s="26">
        <v>1</v>
      </c>
      <c r="X429" s="26">
        <v>1</v>
      </c>
    </row>
    <row r="430" spans="1:24" x14ac:dyDescent="0.25">
      <c r="A430" s="11">
        <f t="shared" si="41"/>
        <v>429</v>
      </c>
      <c r="B430" s="11">
        <v>201505</v>
      </c>
      <c r="C430" s="11">
        <v>1234</v>
      </c>
      <c r="D430" s="11">
        <v>1</v>
      </c>
      <c r="E430" s="16" t="s">
        <v>536</v>
      </c>
      <c r="F430" s="16" t="s">
        <v>5</v>
      </c>
      <c r="G430" s="11" t="s">
        <v>1991</v>
      </c>
      <c r="H430" s="13" t="s">
        <v>1277</v>
      </c>
      <c r="I430" s="13">
        <v>13</v>
      </c>
      <c r="J430" s="14">
        <v>42131</v>
      </c>
      <c r="K430" s="11" t="s">
        <v>932</v>
      </c>
      <c r="L430" s="11">
        <v>1</v>
      </c>
      <c r="M430" s="11" t="s">
        <v>264</v>
      </c>
      <c r="N430" s="15" t="s">
        <v>934</v>
      </c>
      <c r="O430" s="13">
        <f t="shared" si="36"/>
        <v>1</v>
      </c>
      <c r="P430" s="13" t="str">
        <f t="shared" si="37"/>
        <v>Atenciones Medicas</v>
      </c>
      <c r="Q430" s="13">
        <f t="shared" si="38"/>
        <v>2</v>
      </c>
      <c r="R430" s="13" t="str">
        <f t="shared" si="39"/>
        <v>Mujer</v>
      </c>
      <c r="S430" s="11">
        <f>VLOOKUP(I430,edades!$B$3:$D$17,3)</f>
        <v>4</v>
      </c>
      <c r="T430" s="11" t="str">
        <f>VLOOKUP(DataCExterna!I430,edades!$B$3:$D$17,2)</f>
        <v>de 10 a 14 años</v>
      </c>
      <c r="U430" s="11" t="s">
        <v>264</v>
      </c>
      <c r="V430" s="26">
        <f t="shared" si="40"/>
        <v>1</v>
      </c>
      <c r="W430" s="26">
        <v>1</v>
      </c>
      <c r="X430" s="26">
        <v>1</v>
      </c>
    </row>
    <row r="431" spans="1:24" x14ac:dyDescent="0.25">
      <c r="A431" s="11">
        <f t="shared" si="41"/>
        <v>430</v>
      </c>
      <c r="B431" s="11">
        <v>201505</v>
      </c>
      <c r="C431" s="11">
        <v>1234</v>
      </c>
      <c r="D431" s="11">
        <v>1</v>
      </c>
      <c r="E431" s="16" t="s">
        <v>604</v>
      </c>
      <c r="F431" s="16" t="s">
        <v>5</v>
      </c>
      <c r="G431" s="11" t="s">
        <v>1617</v>
      </c>
      <c r="H431" s="13" t="s">
        <v>1276</v>
      </c>
      <c r="I431" s="13">
        <v>52</v>
      </c>
      <c r="J431" s="14">
        <v>42134</v>
      </c>
      <c r="K431" s="11" t="s">
        <v>923</v>
      </c>
      <c r="L431" s="11">
        <v>1</v>
      </c>
      <c r="M431" s="11" t="s">
        <v>20</v>
      </c>
      <c r="N431" s="11" t="s">
        <v>935</v>
      </c>
      <c r="O431" s="13">
        <f t="shared" si="36"/>
        <v>1</v>
      </c>
      <c r="P431" s="13" t="str">
        <f t="shared" si="37"/>
        <v>Atenciones Medicas</v>
      </c>
      <c r="Q431" s="13">
        <f t="shared" si="38"/>
        <v>1</v>
      </c>
      <c r="R431" s="13" t="str">
        <f t="shared" si="39"/>
        <v>Hombre</v>
      </c>
      <c r="S431" s="11">
        <f>VLOOKUP(I431,edades!$B$3:$D$17,3)</f>
        <v>12</v>
      </c>
      <c r="T431" s="11" t="str">
        <f>VLOOKUP(DataCExterna!I431,edades!$B$3:$D$17,2)</f>
        <v>de 50 a 54 años</v>
      </c>
      <c r="U431" s="11" t="s">
        <v>20</v>
      </c>
      <c r="V431" s="26">
        <f t="shared" si="40"/>
        <v>0</v>
      </c>
      <c r="W431" s="24">
        <v>1</v>
      </c>
      <c r="X431" s="24">
        <v>0</v>
      </c>
    </row>
    <row r="432" spans="1:24" x14ac:dyDescent="0.25">
      <c r="A432" s="11">
        <f t="shared" si="41"/>
        <v>431</v>
      </c>
      <c r="B432" s="11">
        <v>201505</v>
      </c>
      <c r="C432" s="11">
        <v>1234</v>
      </c>
      <c r="D432" s="11">
        <v>1</v>
      </c>
      <c r="E432" s="16" t="s">
        <v>483</v>
      </c>
      <c r="F432" s="16" t="s">
        <v>5</v>
      </c>
      <c r="G432" s="11" t="s">
        <v>1861</v>
      </c>
      <c r="H432" s="13" t="s">
        <v>1276</v>
      </c>
      <c r="I432" s="13">
        <v>56</v>
      </c>
      <c r="J432" s="14">
        <v>42125</v>
      </c>
      <c r="K432" s="11" t="s">
        <v>927</v>
      </c>
      <c r="L432" s="11">
        <v>2</v>
      </c>
      <c r="M432" s="11" t="s">
        <v>1132</v>
      </c>
      <c r="N432" s="11" t="s">
        <v>936</v>
      </c>
      <c r="O432" s="13">
        <f t="shared" si="36"/>
        <v>2</v>
      </c>
      <c r="P432" s="13" t="str">
        <f t="shared" si="37"/>
        <v>Atenciones No Medicas</v>
      </c>
      <c r="Q432" s="13">
        <f t="shared" si="38"/>
        <v>1</v>
      </c>
      <c r="R432" s="13" t="str">
        <f t="shared" si="39"/>
        <v>Hombre</v>
      </c>
      <c r="S432" s="11">
        <f>VLOOKUP(I432,edades!$B$3:$D$17,3)</f>
        <v>13</v>
      </c>
      <c r="T432" s="11" t="str">
        <f>VLOOKUP(DataCExterna!I432,edades!$B$3:$D$17,2)</f>
        <v>de 55 a 59 años</v>
      </c>
      <c r="U432" s="11" t="s">
        <v>1132</v>
      </c>
      <c r="V432" s="26">
        <f t="shared" si="40"/>
        <v>0</v>
      </c>
      <c r="W432" s="24">
        <v>1</v>
      </c>
      <c r="X432" s="24">
        <v>0</v>
      </c>
    </row>
    <row r="433" spans="1:24" x14ac:dyDescent="0.25">
      <c r="A433" s="11">
        <f t="shared" si="41"/>
        <v>432</v>
      </c>
      <c r="B433" s="11">
        <v>201505</v>
      </c>
      <c r="C433" s="11">
        <v>1234</v>
      </c>
      <c r="D433" s="11">
        <v>1</v>
      </c>
      <c r="E433" s="16" t="s">
        <v>266</v>
      </c>
      <c r="F433" s="16" t="s">
        <v>5</v>
      </c>
      <c r="G433" s="11" t="s">
        <v>1917</v>
      </c>
      <c r="H433" s="13" t="s">
        <v>1277</v>
      </c>
      <c r="I433" s="13">
        <v>48</v>
      </c>
      <c r="J433" s="14">
        <v>42135</v>
      </c>
      <c r="K433" s="11" t="s">
        <v>927</v>
      </c>
      <c r="L433" s="11">
        <v>2</v>
      </c>
      <c r="M433" s="11" t="s">
        <v>1131</v>
      </c>
      <c r="N433" s="11" t="s">
        <v>936</v>
      </c>
      <c r="O433" s="13">
        <f t="shared" si="36"/>
        <v>2</v>
      </c>
      <c r="P433" s="13" t="str">
        <f t="shared" si="37"/>
        <v>Atenciones No Medicas</v>
      </c>
      <c r="Q433" s="13">
        <f t="shared" si="38"/>
        <v>2</v>
      </c>
      <c r="R433" s="13" t="str">
        <f t="shared" si="39"/>
        <v>Mujer</v>
      </c>
      <c r="S433" s="11">
        <f>VLOOKUP(I433,edades!$B$3:$D$17,3)</f>
        <v>11</v>
      </c>
      <c r="T433" s="11" t="str">
        <f>VLOOKUP(DataCExterna!I433,edades!$B$3:$D$17,2)</f>
        <v>de 45 a 49 años</v>
      </c>
      <c r="U433" s="11" t="s">
        <v>1131</v>
      </c>
      <c r="V433" s="26">
        <f t="shared" si="40"/>
        <v>0</v>
      </c>
      <c r="W433" s="24">
        <v>1</v>
      </c>
      <c r="X433" s="24">
        <v>0</v>
      </c>
    </row>
    <row r="434" spans="1:24" x14ac:dyDescent="0.25">
      <c r="A434" s="11">
        <f t="shared" si="41"/>
        <v>433</v>
      </c>
      <c r="B434" s="11">
        <v>201505</v>
      </c>
      <c r="C434" s="11">
        <v>1234</v>
      </c>
      <c r="D434" s="11">
        <v>1</v>
      </c>
      <c r="E434" s="16" t="s">
        <v>327</v>
      </c>
      <c r="F434" s="16" t="s">
        <v>5</v>
      </c>
      <c r="G434" s="11" t="s">
        <v>1643</v>
      </c>
      <c r="H434" s="13" t="s">
        <v>1277</v>
      </c>
      <c r="I434" s="13">
        <v>24</v>
      </c>
      <c r="J434" s="14">
        <v>42134</v>
      </c>
      <c r="K434" s="11" t="s">
        <v>923</v>
      </c>
      <c r="L434" s="11">
        <v>1</v>
      </c>
      <c r="M434" s="11" t="s">
        <v>74</v>
      </c>
      <c r="N434" s="11" t="s">
        <v>936</v>
      </c>
      <c r="O434" s="13">
        <f t="shared" si="36"/>
        <v>1</v>
      </c>
      <c r="P434" s="13" t="str">
        <f t="shared" si="37"/>
        <v>Atenciones Medicas</v>
      </c>
      <c r="Q434" s="13">
        <f t="shared" si="38"/>
        <v>2</v>
      </c>
      <c r="R434" s="13" t="str">
        <f t="shared" si="39"/>
        <v>Mujer</v>
      </c>
      <c r="S434" s="11">
        <f>VLOOKUP(I434,edades!$B$3:$D$17,3)</f>
        <v>6</v>
      </c>
      <c r="T434" s="11" t="str">
        <f>VLOOKUP(DataCExterna!I434,edades!$B$3:$D$17,2)</f>
        <v>de 20 a 24 años</v>
      </c>
      <c r="U434" s="11" t="s">
        <v>74</v>
      </c>
      <c r="V434" s="26">
        <f t="shared" si="40"/>
        <v>0</v>
      </c>
      <c r="W434" s="24">
        <v>1</v>
      </c>
      <c r="X434" s="24">
        <v>0</v>
      </c>
    </row>
    <row r="435" spans="1:24" x14ac:dyDescent="0.25">
      <c r="A435" s="11">
        <f t="shared" si="41"/>
        <v>434</v>
      </c>
      <c r="B435" s="11">
        <v>201505</v>
      </c>
      <c r="C435" s="11">
        <v>1234</v>
      </c>
      <c r="D435" s="11">
        <v>1</v>
      </c>
      <c r="E435" s="16" t="s">
        <v>275</v>
      </c>
      <c r="F435" s="16" t="s">
        <v>5</v>
      </c>
      <c r="G435" s="11" t="s">
        <v>1863</v>
      </c>
      <c r="H435" s="13" t="s">
        <v>1276</v>
      </c>
      <c r="I435" s="13">
        <v>67</v>
      </c>
      <c r="J435" s="14">
        <v>42138</v>
      </c>
      <c r="K435" s="11" t="s">
        <v>927</v>
      </c>
      <c r="L435" s="11">
        <v>2</v>
      </c>
      <c r="M435" s="11" t="s">
        <v>1221</v>
      </c>
      <c r="N435" s="11" t="s">
        <v>935</v>
      </c>
      <c r="O435" s="13">
        <f t="shared" si="36"/>
        <v>2</v>
      </c>
      <c r="P435" s="13" t="str">
        <f t="shared" si="37"/>
        <v>Atenciones No Medicas</v>
      </c>
      <c r="Q435" s="13">
        <f t="shared" si="38"/>
        <v>1</v>
      </c>
      <c r="R435" s="13" t="str">
        <f t="shared" si="39"/>
        <v>Hombre</v>
      </c>
      <c r="S435" s="11">
        <f>VLOOKUP(I435,edades!$B$3:$D$17,3)</f>
        <v>15</v>
      </c>
      <c r="T435" s="11" t="str">
        <f>VLOOKUP(DataCExterna!I435,edades!$B$3:$D$17,2)</f>
        <v>de 65 años a más</v>
      </c>
      <c r="U435" s="11" t="s">
        <v>1221</v>
      </c>
      <c r="V435" s="26">
        <f t="shared" si="40"/>
        <v>0</v>
      </c>
      <c r="W435" s="24">
        <v>1</v>
      </c>
      <c r="X435" s="24">
        <v>0</v>
      </c>
    </row>
    <row r="436" spans="1:24" x14ac:dyDescent="0.25">
      <c r="A436" s="11">
        <f t="shared" si="41"/>
        <v>435</v>
      </c>
      <c r="B436" s="11">
        <v>201505</v>
      </c>
      <c r="C436" s="11">
        <v>1234</v>
      </c>
      <c r="D436" s="11">
        <v>1</v>
      </c>
      <c r="E436" s="16" t="s">
        <v>277</v>
      </c>
      <c r="F436" s="16" t="s">
        <v>5</v>
      </c>
      <c r="G436" s="11" t="s">
        <v>1895</v>
      </c>
      <c r="H436" s="13" t="s">
        <v>1276</v>
      </c>
      <c r="I436" s="13">
        <v>28</v>
      </c>
      <c r="J436" s="14">
        <v>42138</v>
      </c>
      <c r="K436" s="11" t="s">
        <v>927</v>
      </c>
      <c r="L436" s="11">
        <v>2</v>
      </c>
      <c r="M436" s="11" t="s">
        <v>151</v>
      </c>
      <c r="N436" s="11" t="s">
        <v>936</v>
      </c>
      <c r="O436" s="13">
        <f t="shared" si="36"/>
        <v>2</v>
      </c>
      <c r="P436" s="13" t="str">
        <f t="shared" si="37"/>
        <v>Atenciones No Medicas</v>
      </c>
      <c r="Q436" s="13">
        <f t="shared" si="38"/>
        <v>1</v>
      </c>
      <c r="R436" s="13" t="str">
        <f t="shared" si="39"/>
        <v>Hombre</v>
      </c>
      <c r="S436" s="11">
        <f>VLOOKUP(I436,edades!$B$3:$D$17,3)</f>
        <v>7</v>
      </c>
      <c r="T436" s="11" t="str">
        <f>VLOOKUP(DataCExterna!I436,edades!$B$3:$D$17,2)</f>
        <v>de 25 a 29 años</v>
      </c>
      <c r="U436" s="11" t="s">
        <v>151</v>
      </c>
      <c r="V436" s="26">
        <f t="shared" si="40"/>
        <v>0</v>
      </c>
      <c r="W436" s="24">
        <v>1</v>
      </c>
      <c r="X436" s="24">
        <v>0</v>
      </c>
    </row>
    <row r="437" spans="1:24" x14ac:dyDescent="0.25">
      <c r="A437" s="11">
        <f t="shared" si="41"/>
        <v>436</v>
      </c>
      <c r="B437" s="11">
        <v>201505</v>
      </c>
      <c r="C437" s="11">
        <v>1234</v>
      </c>
      <c r="D437" s="11">
        <v>1</v>
      </c>
      <c r="E437" s="16" t="s">
        <v>284</v>
      </c>
      <c r="F437" s="16" t="s">
        <v>5</v>
      </c>
      <c r="G437" s="11" t="s">
        <v>1977</v>
      </c>
      <c r="H437" s="13" t="s">
        <v>1276</v>
      </c>
      <c r="I437" s="13">
        <v>2</v>
      </c>
      <c r="J437" s="14">
        <v>42134</v>
      </c>
      <c r="K437" s="11" t="s">
        <v>932</v>
      </c>
      <c r="L437" s="11">
        <v>1</v>
      </c>
      <c r="M437" s="11" t="s">
        <v>1226</v>
      </c>
      <c r="N437" s="15" t="s">
        <v>934</v>
      </c>
      <c r="O437" s="13">
        <f t="shared" si="36"/>
        <v>1</v>
      </c>
      <c r="P437" s="13" t="str">
        <f t="shared" si="37"/>
        <v>Atenciones Medicas</v>
      </c>
      <c r="Q437" s="13">
        <f t="shared" si="38"/>
        <v>1</v>
      </c>
      <c r="R437" s="13" t="str">
        <f t="shared" si="39"/>
        <v>Hombre</v>
      </c>
      <c r="S437" s="11">
        <f>VLOOKUP(I437,edades!$B$3:$D$17,3)</f>
        <v>2</v>
      </c>
      <c r="T437" s="11" t="str">
        <f>VLOOKUP(DataCExterna!I437,edades!$B$3:$D$17,2)</f>
        <v>de 1 a 4 años</v>
      </c>
      <c r="U437" s="11" t="s">
        <v>1226</v>
      </c>
      <c r="V437" s="26">
        <f t="shared" si="40"/>
        <v>1</v>
      </c>
      <c r="W437" s="26">
        <v>1</v>
      </c>
      <c r="X437" s="26">
        <v>1</v>
      </c>
    </row>
    <row r="438" spans="1:24" x14ac:dyDescent="0.25">
      <c r="A438" s="11">
        <f t="shared" si="41"/>
        <v>437</v>
      </c>
      <c r="B438" s="11">
        <v>201505</v>
      </c>
      <c r="C438" s="11">
        <v>1234</v>
      </c>
      <c r="D438" s="11">
        <v>1</v>
      </c>
      <c r="E438" s="16" t="s">
        <v>564</v>
      </c>
      <c r="F438" s="16" t="s">
        <v>5</v>
      </c>
      <c r="G438" s="11" t="s">
        <v>1893</v>
      </c>
      <c r="H438" s="13" t="s">
        <v>1277</v>
      </c>
      <c r="I438" s="13">
        <v>33</v>
      </c>
      <c r="J438" s="14">
        <v>42138</v>
      </c>
      <c r="K438" s="11" t="s">
        <v>927</v>
      </c>
      <c r="L438" s="11">
        <v>2</v>
      </c>
      <c r="M438" s="11" t="s">
        <v>194</v>
      </c>
      <c r="N438" s="15" t="s">
        <v>934</v>
      </c>
      <c r="O438" s="13">
        <f t="shared" si="36"/>
        <v>2</v>
      </c>
      <c r="P438" s="13" t="str">
        <f t="shared" si="37"/>
        <v>Atenciones No Medicas</v>
      </c>
      <c r="Q438" s="13">
        <f t="shared" si="38"/>
        <v>2</v>
      </c>
      <c r="R438" s="13" t="str">
        <f t="shared" si="39"/>
        <v>Mujer</v>
      </c>
      <c r="S438" s="11">
        <f>VLOOKUP(I438,edades!$B$3:$D$17,3)</f>
        <v>9</v>
      </c>
      <c r="T438" s="11" t="str">
        <f>VLOOKUP(DataCExterna!I438,edades!$B$3:$D$17,2)</f>
        <v>de 35 a 39 años</v>
      </c>
      <c r="U438" s="11" t="s">
        <v>194</v>
      </c>
      <c r="V438" s="26">
        <f t="shared" si="40"/>
        <v>1</v>
      </c>
      <c r="W438" s="26">
        <v>1</v>
      </c>
      <c r="X438" s="26">
        <v>1</v>
      </c>
    </row>
    <row r="439" spans="1:24" x14ac:dyDescent="0.25">
      <c r="A439" s="11">
        <f t="shared" si="41"/>
        <v>438</v>
      </c>
      <c r="B439" s="11">
        <v>201505</v>
      </c>
      <c r="C439" s="11">
        <v>1234</v>
      </c>
      <c r="D439" s="11">
        <v>1</v>
      </c>
      <c r="E439" s="16" t="s">
        <v>296</v>
      </c>
      <c r="F439" s="16" t="s">
        <v>5</v>
      </c>
      <c r="G439" s="20" t="s">
        <v>1285</v>
      </c>
      <c r="H439" s="13" t="s">
        <v>1277</v>
      </c>
      <c r="I439" s="13">
        <v>64</v>
      </c>
      <c r="J439" s="14">
        <v>42134</v>
      </c>
      <c r="K439" s="11" t="s">
        <v>931</v>
      </c>
      <c r="L439" s="11">
        <v>1</v>
      </c>
      <c r="M439" s="11" t="s">
        <v>1017</v>
      </c>
      <c r="N439" s="11" t="s">
        <v>935</v>
      </c>
      <c r="O439" s="13">
        <f t="shared" si="36"/>
        <v>1</v>
      </c>
      <c r="P439" s="13" t="str">
        <f t="shared" si="37"/>
        <v>Atenciones Medicas</v>
      </c>
      <c r="Q439" s="13">
        <f t="shared" si="38"/>
        <v>2</v>
      </c>
      <c r="R439" s="13" t="str">
        <f t="shared" si="39"/>
        <v>Mujer</v>
      </c>
      <c r="S439" s="11">
        <f>VLOOKUP(I439,edades!$B$3:$D$17,3)</f>
        <v>14</v>
      </c>
      <c r="T439" s="11" t="str">
        <f>VLOOKUP(DataCExterna!I439,edades!$B$3:$D$17,2)</f>
        <v>de 60 a 64 años</v>
      </c>
      <c r="U439" s="11" t="s">
        <v>1017</v>
      </c>
      <c r="V439" s="26">
        <f t="shared" si="40"/>
        <v>0</v>
      </c>
      <c r="W439" s="24">
        <v>1</v>
      </c>
      <c r="X439" s="24">
        <v>0</v>
      </c>
    </row>
    <row r="440" spans="1:24" x14ac:dyDescent="0.25">
      <c r="A440" s="11">
        <f t="shared" si="41"/>
        <v>439</v>
      </c>
      <c r="B440" s="11">
        <v>201505</v>
      </c>
      <c r="C440" s="11">
        <v>1234</v>
      </c>
      <c r="D440" s="11">
        <v>1</v>
      </c>
      <c r="E440" s="16" t="s">
        <v>343</v>
      </c>
      <c r="F440" s="16" t="s">
        <v>5</v>
      </c>
      <c r="G440" s="11" t="s">
        <v>1894</v>
      </c>
      <c r="H440" s="13" t="s">
        <v>1276</v>
      </c>
      <c r="I440" s="13">
        <v>27</v>
      </c>
      <c r="J440" s="14">
        <v>42138</v>
      </c>
      <c r="K440" s="11" t="s">
        <v>927</v>
      </c>
      <c r="L440" s="11">
        <v>2</v>
      </c>
      <c r="M440" s="11" t="s">
        <v>185</v>
      </c>
      <c r="N440" s="15" t="s">
        <v>934</v>
      </c>
      <c r="O440" s="13">
        <f t="shared" si="36"/>
        <v>2</v>
      </c>
      <c r="P440" s="13" t="str">
        <f t="shared" si="37"/>
        <v>Atenciones No Medicas</v>
      </c>
      <c r="Q440" s="13">
        <f t="shared" si="38"/>
        <v>1</v>
      </c>
      <c r="R440" s="13" t="str">
        <f t="shared" si="39"/>
        <v>Hombre</v>
      </c>
      <c r="S440" s="11">
        <f>VLOOKUP(I440,edades!$B$3:$D$17,3)</f>
        <v>7</v>
      </c>
      <c r="T440" s="11" t="str">
        <f>VLOOKUP(DataCExterna!I440,edades!$B$3:$D$17,2)</f>
        <v>de 25 a 29 años</v>
      </c>
      <c r="U440" s="11" t="s">
        <v>185</v>
      </c>
      <c r="V440" s="26">
        <f t="shared" si="40"/>
        <v>1</v>
      </c>
      <c r="W440" s="24">
        <v>1</v>
      </c>
      <c r="X440" s="24">
        <v>0</v>
      </c>
    </row>
    <row r="441" spans="1:24" x14ac:dyDescent="0.25">
      <c r="A441" s="11">
        <f t="shared" si="41"/>
        <v>440</v>
      </c>
      <c r="B441" s="11">
        <v>201505</v>
      </c>
      <c r="C441" s="11">
        <v>1234</v>
      </c>
      <c r="D441" s="11">
        <v>1</v>
      </c>
      <c r="E441" s="16" t="s">
        <v>312</v>
      </c>
      <c r="F441" s="16" t="s">
        <v>5</v>
      </c>
      <c r="G441" s="11" t="s">
        <v>1405</v>
      </c>
      <c r="H441" s="13" t="s">
        <v>1276</v>
      </c>
      <c r="I441" s="13">
        <v>60</v>
      </c>
      <c r="J441" s="14">
        <v>42141</v>
      </c>
      <c r="K441" s="11" t="s">
        <v>925</v>
      </c>
      <c r="L441" s="11">
        <v>1</v>
      </c>
      <c r="M441" s="11" t="s">
        <v>1080</v>
      </c>
      <c r="N441" s="11" t="s">
        <v>935</v>
      </c>
      <c r="O441" s="13">
        <f t="shared" si="36"/>
        <v>1</v>
      </c>
      <c r="P441" s="13" t="str">
        <f t="shared" si="37"/>
        <v>Atenciones Medicas</v>
      </c>
      <c r="Q441" s="13">
        <f t="shared" si="38"/>
        <v>1</v>
      </c>
      <c r="R441" s="13" t="str">
        <f t="shared" si="39"/>
        <v>Hombre</v>
      </c>
      <c r="S441" s="11">
        <f>VLOOKUP(I441,edades!$B$3:$D$17,3)</f>
        <v>14</v>
      </c>
      <c r="T441" s="11" t="str">
        <f>VLOOKUP(DataCExterna!I441,edades!$B$3:$D$17,2)</f>
        <v>de 60 a 64 años</v>
      </c>
      <c r="U441" s="11" t="s">
        <v>1080</v>
      </c>
      <c r="V441" s="26">
        <f t="shared" si="40"/>
        <v>0</v>
      </c>
      <c r="W441" s="24">
        <v>1</v>
      </c>
      <c r="X441" s="24">
        <v>0</v>
      </c>
    </row>
    <row r="442" spans="1:24" x14ac:dyDescent="0.25">
      <c r="A442" s="11">
        <f t="shared" si="41"/>
        <v>441</v>
      </c>
      <c r="B442" s="11">
        <v>201505</v>
      </c>
      <c r="C442" s="11">
        <v>1234</v>
      </c>
      <c r="D442" s="11">
        <v>1</v>
      </c>
      <c r="E442" s="16" t="s">
        <v>594</v>
      </c>
      <c r="F442" s="16" t="s">
        <v>5</v>
      </c>
      <c r="G442" s="11" t="s">
        <v>1654</v>
      </c>
      <c r="H442" s="13" t="s">
        <v>1276</v>
      </c>
      <c r="I442" s="13">
        <v>20</v>
      </c>
      <c r="J442" s="14">
        <v>42135</v>
      </c>
      <c r="K442" s="11" t="s">
        <v>923</v>
      </c>
      <c r="L442" s="11">
        <v>1</v>
      </c>
      <c r="M442" s="11" t="s">
        <v>6</v>
      </c>
      <c r="N442" s="11" t="s">
        <v>935</v>
      </c>
      <c r="O442" s="13">
        <f t="shared" si="36"/>
        <v>1</v>
      </c>
      <c r="P442" s="13" t="str">
        <f t="shared" si="37"/>
        <v>Atenciones Medicas</v>
      </c>
      <c r="Q442" s="13">
        <f t="shared" si="38"/>
        <v>1</v>
      </c>
      <c r="R442" s="13" t="str">
        <f t="shared" si="39"/>
        <v>Hombre</v>
      </c>
      <c r="S442" s="11">
        <f>VLOOKUP(I442,edades!$B$3:$D$17,3)</f>
        <v>6</v>
      </c>
      <c r="T442" s="11" t="str">
        <f>VLOOKUP(DataCExterna!I442,edades!$B$3:$D$17,2)</f>
        <v>de 20 a 24 años</v>
      </c>
      <c r="U442" s="11" t="s">
        <v>6</v>
      </c>
      <c r="V442" s="26">
        <f t="shared" si="40"/>
        <v>0</v>
      </c>
      <c r="W442" s="24">
        <v>1</v>
      </c>
      <c r="X442" s="24">
        <v>0</v>
      </c>
    </row>
    <row r="443" spans="1:24" x14ac:dyDescent="0.25">
      <c r="A443" s="11">
        <f t="shared" si="41"/>
        <v>442</v>
      </c>
      <c r="B443" s="11">
        <v>201505</v>
      </c>
      <c r="C443" s="11">
        <v>1234</v>
      </c>
      <c r="D443" s="11">
        <v>1</v>
      </c>
      <c r="E443" s="16" t="s">
        <v>554</v>
      </c>
      <c r="F443" s="16" t="s">
        <v>5</v>
      </c>
      <c r="G443" s="11" t="s">
        <v>1302</v>
      </c>
      <c r="H443" s="13" t="s">
        <v>1277</v>
      </c>
      <c r="I443" s="13">
        <v>38</v>
      </c>
      <c r="J443" s="14">
        <v>42130</v>
      </c>
      <c r="K443" s="11" t="s">
        <v>931</v>
      </c>
      <c r="L443" s="11">
        <v>1</v>
      </c>
      <c r="M443" s="11" t="s">
        <v>1000</v>
      </c>
      <c r="N443" s="15" t="s">
        <v>934</v>
      </c>
      <c r="O443" s="13">
        <f t="shared" si="36"/>
        <v>1</v>
      </c>
      <c r="P443" s="13" t="str">
        <f t="shared" si="37"/>
        <v>Atenciones Medicas</v>
      </c>
      <c r="Q443" s="13">
        <f t="shared" si="38"/>
        <v>2</v>
      </c>
      <c r="R443" s="13" t="str">
        <f t="shared" si="39"/>
        <v>Mujer</v>
      </c>
      <c r="S443" s="11">
        <f>VLOOKUP(I443,edades!$B$3:$D$17,3)</f>
        <v>9</v>
      </c>
      <c r="T443" s="11" t="str">
        <f>VLOOKUP(DataCExterna!I443,edades!$B$3:$D$17,2)</f>
        <v>de 35 a 39 años</v>
      </c>
      <c r="U443" s="11" t="s">
        <v>1000</v>
      </c>
      <c r="V443" s="26">
        <f t="shared" si="40"/>
        <v>1</v>
      </c>
      <c r="W443" s="26">
        <v>1</v>
      </c>
      <c r="X443" s="26">
        <v>1</v>
      </c>
    </row>
    <row r="444" spans="1:24" x14ac:dyDescent="0.25">
      <c r="A444" s="11">
        <f t="shared" si="41"/>
        <v>443</v>
      </c>
      <c r="B444" s="11">
        <v>201505</v>
      </c>
      <c r="C444" s="11">
        <v>1234</v>
      </c>
      <c r="D444" s="11">
        <v>1</v>
      </c>
      <c r="E444" s="16" t="s">
        <v>556</v>
      </c>
      <c r="F444" s="16" t="s">
        <v>5</v>
      </c>
      <c r="G444" s="11" t="s">
        <v>2005</v>
      </c>
      <c r="H444" s="13" t="s">
        <v>1277</v>
      </c>
      <c r="I444" s="13">
        <v>38</v>
      </c>
      <c r="J444" s="14">
        <v>42140</v>
      </c>
      <c r="K444" s="11" t="s">
        <v>928</v>
      </c>
      <c r="L444" s="11">
        <v>2</v>
      </c>
      <c r="M444" s="11" t="s">
        <v>1267</v>
      </c>
      <c r="N444" s="11" t="s">
        <v>936</v>
      </c>
      <c r="O444" s="13">
        <f t="shared" si="36"/>
        <v>2</v>
      </c>
      <c r="P444" s="13" t="str">
        <f t="shared" si="37"/>
        <v>Atenciones No Medicas</v>
      </c>
      <c r="Q444" s="13">
        <f t="shared" si="38"/>
        <v>2</v>
      </c>
      <c r="R444" s="13" t="str">
        <f t="shared" si="39"/>
        <v>Mujer</v>
      </c>
      <c r="S444" s="11">
        <f>VLOOKUP(I444,edades!$B$3:$D$17,3)</f>
        <v>9</v>
      </c>
      <c r="T444" s="11" t="str">
        <f>VLOOKUP(DataCExterna!I444,edades!$B$3:$D$17,2)</f>
        <v>de 35 a 39 años</v>
      </c>
      <c r="U444" s="11" t="s">
        <v>1267</v>
      </c>
      <c r="V444" s="26">
        <f t="shared" si="40"/>
        <v>0</v>
      </c>
      <c r="W444" s="24">
        <v>1</v>
      </c>
      <c r="X444" s="24">
        <v>0</v>
      </c>
    </row>
    <row r="445" spans="1:24" x14ac:dyDescent="0.25">
      <c r="A445" s="11">
        <f t="shared" si="41"/>
        <v>444</v>
      </c>
      <c r="B445" s="11">
        <v>201505</v>
      </c>
      <c r="C445" s="11">
        <v>1234</v>
      </c>
      <c r="D445" s="11">
        <v>1</v>
      </c>
      <c r="E445" s="16" t="s">
        <v>336</v>
      </c>
      <c r="F445" s="16" t="s">
        <v>5</v>
      </c>
      <c r="G445" s="11" t="s">
        <v>1896</v>
      </c>
      <c r="H445" s="13" t="s">
        <v>1277</v>
      </c>
      <c r="I445" s="13">
        <v>35</v>
      </c>
      <c r="J445" s="14">
        <v>42137</v>
      </c>
      <c r="K445" s="11" t="s">
        <v>927</v>
      </c>
      <c r="L445" s="11">
        <v>2</v>
      </c>
      <c r="M445" s="11" t="s">
        <v>1175</v>
      </c>
      <c r="N445" s="15" t="s">
        <v>934</v>
      </c>
      <c r="O445" s="13">
        <f t="shared" si="36"/>
        <v>2</v>
      </c>
      <c r="P445" s="13" t="str">
        <f t="shared" si="37"/>
        <v>Atenciones No Medicas</v>
      </c>
      <c r="Q445" s="13">
        <f t="shared" si="38"/>
        <v>2</v>
      </c>
      <c r="R445" s="13" t="str">
        <f t="shared" si="39"/>
        <v>Mujer</v>
      </c>
      <c r="S445" s="11">
        <f>VLOOKUP(I445,edades!$B$3:$D$17,3)</f>
        <v>9</v>
      </c>
      <c r="T445" s="11" t="str">
        <f>VLOOKUP(DataCExterna!I445,edades!$B$3:$D$17,2)</f>
        <v>de 35 a 39 años</v>
      </c>
      <c r="U445" s="11" t="s">
        <v>1175</v>
      </c>
      <c r="V445" s="26">
        <f t="shared" si="40"/>
        <v>1</v>
      </c>
      <c r="W445" s="26">
        <v>1</v>
      </c>
      <c r="X445" s="26">
        <v>1</v>
      </c>
    </row>
    <row r="446" spans="1:24" x14ac:dyDescent="0.25">
      <c r="A446" s="11">
        <f t="shared" si="41"/>
        <v>445</v>
      </c>
      <c r="B446" s="11">
        <v>201505</v>
      </c>
      <c r="C446" s="11">
        <v>1234</v>
      </c>
      <c r="D446" s="11">
        <v>1</v>
      </c>
      <c r="E446" s="16" t="s">
        <v>741</v>
      </c>
      <c r="F446" s="16" t="s">
        <v>5</v>
      </c>
      <c r="G446" s="11" t="s">
        <v>1466</v>
      </c>
      <c r="H446" s="13" t="s">
        <v>1276</v>
      </c>
      <c r="I446" s="13">
        <v>37</v>
      </c>
      <c r="J446" s="14">
        <v>42129</v>
      </c>
      <c r="K446" s="11" t="s">
        <v>925</v>
      </c>
      <c r="L446" s="11">
        <v>1</v>
      </c>
      <c r="M446" s="11" t="s">
        <v>1161</v>
      </c>
      <c r="N446" s="11" t="s">
        <v>936</v>
      </c>
      <c r="O446" s="13">
        <f t="shared" si="36"/>
        <v>1</v>
      </c>
      <c r="P446" s="13" t="str">
        <f t="shared" si="37"/>
        <v>Atenciones Medicas</v>
      </c>
      <c r="Q446" s="13">
        <f t="shared" si="38"/>
        <v>1</v>
      </c>
      <c r="R446" s="13" t="str">
        <f t="shared" si="39"/>
        <v>Hombre</v>
      </c>
      <c r="S446" s="11">
        <f>VLOOKUP(I446,edades!$B$3:$D$17,3)</f>
        <v>9</v>
      </c>
      <c r="T446" s="11" t="str">
        <f>VLOOKUP(DataCExterna!I446,edades!$B$3:$D$17,2)</f>
        <v>de 35 a 39 años</v>
      </c>
      <c r="U446" s="11" t="s">
        <v>1161</v>
      </c>
      <c r="V446" s="26">
        <f t="shared" si="40"/>
        <v>0</v>
      </c>
      <c r="W446" s="24">
        <v>1</v>
      </c>
      <c r="X446" s="24">
        <v>0</v>
      </c>
    </row>
    <row r="447" spans="1:24" x14ac:dyDescent="0.25">
      <c r="A447" s="11">
        <f t="shared" si="41"/>
        <v>446</v>
      </c>
      <c r="B447" s="11">
        <v>201505</v>
      </c>
      <c r="C447" s="11">
        <v>1234</v>
      </c>
      <c r="D447" s="11">
        <v>1</v>
      </c>
      <c r="E447" s="16" t="s">
        <v>917</v>
      </c>
      <c r="F447" s="16" t="s">
        <v>5</v>
      </c>
      <c r="G447" s="17" t="s">
        <v>1288</v>
      </c>
      <c r="H447" s="13" t="s">
        <v>1277</v>
      </c>
      <c r="I447" s="13">
        <v>35</v>
      </c>
      <c r="J447" s="14">
        <v>42138</v>
      </c>
      <c r="K447" s="11" t="s">
        <v>931</v>
      </c>
      <c r="L447" s="11">
        <v>1</v>
      </c>
      <c r="M447" s="11" t="s">
        <v>1207</v>
      </c>
      <c r="N447" s="11" t="s">
        <v>935</v>
      </c>
      <c r="O447" s="13">
        <f t="shared" si="36"/>
        <v>1</v>
      </c>
      <c r="P447" s="13" t="str">
        <f t="shared" si="37"/>
        <v>Atenciones Medicas</v>
      </c>
      <c r="Q447" s="13">
        <f t="shared" si="38"/>
        <v>2</v>
      </c>
      <c r="R447" s="13" t="str">
        <f t="shared" si="39"/>
        <v>Mujer</v>
      </c>
      <c r="S447" s="11">
        <f>VLOOKUP(I447,edades!$B$3:$D$17,3)</f>
        <v>9</v>
      </c>
      <c r="T447" s="11" t="str">
        <f>VLOOKUP(DataCExterna!I447,edades!$B$3:$D$17,2)</f>
        <v>de 35 a 39 años</v>
      </c>
      <c r="U447" s="11" t="s">
        <v>1207</v>
      </c>
      <c r="V447" s="26">
        <f t="shared" si="40"/>
        <v>0</v>
      </c>
      <c r="W447" s="23">
        <v>0</v>
      </c>
      <c r="X447" s="23">
        <v>0</v>
      </c>
    </row>
    <row r="448" spans="1:24" x14ac:dyDescent="0.25">
      <c r="A448" s="11">
        <f t="shared" si="41"/>
        <v>447</v>
      </c>
      <c r="B448" s="11">
        <v>201505</v>
      </c>
      <c r="C448" s="11">
        <v>1234</v>
      </c>
      <c r="D448" s="11">
        <v>1</v>
      </c>
      <c r="E448" s="16" t="s">
        <v>797</v>
      </c>
      <c r="F448" s="16" t="s">
        <v>5</v>
      </c>
      <c r="G448" s="11" t="s">
        <v>1337</v>
      </c>
      <c r="H448" s="13" t="s">
        <v>1277</v>
      </c>
      <c r="I448" s="13">
        <v>66</v>
      </c>
      <c r="J448" s="14">
        <v>42130</v>
      </c>
      <c r="K448" s="11" t="s">
        <v>931</v>
      </c>
      <c r="L448" s="11">
        <v>1</v>
      </c>
      <c r="M448" s="11" t="s">
        <v>991</v>
      </c>
      <c r="N448" s="15" t="s">
        <v>934</v>
      </c>
      <c r="O448" s="13">
        <f t="shared" si="36"/>
        <v>1</v>
      </c>
      <c r="P448" s="13" t="str">
        <f t="shared" si="37"/>
        <v>Atenciones Medicas</v>
      </c>
      <c r="Q448" s="13">
        <f t="shared" si="38"/>
        <v>2</v>
      </c>
      <c r="R448" s="13" t="str">
        <f t="shared" si="39"/>
        <v>Mujer</v>
      </c>
      <c r="S448" s="11">
        <f>VLOOKUP(I448,edades!$B$3:$D$17,3)</f>
        <v>15</v>
      </c>
      <c r="T448" s="11" t="str">
        <f>VLOOKUP(DataCExterna!I448,edades!$B$3:$D$17,2)</f>
        <v>de 65 años a más</v>
      </c>
      <c r="U448" s="11" t="s">
        <v>991</v>
      </c>
      <c r="V448" s="26">
        <f t="shared" si="40"/>
        <v>1</v>
      </c>
      <c r="W448" s="26">
        <v>1</v>
      </c>
      <c r="X448" s="26">
        <v>1</v>
      </c>
    </row>
    <row r="449" spans="1:24" x14ac:dyDescent="0.25">
      <c r="A449" s="11">
        <f t="shared" si="41"/>
        <v>448</v>
      </c>
      <c r="B449" s="11">
        <v>201505</v>
      </c>
      <c r="C449" s="11">
        <v>1234</v>
      </c>
      <c r="D449" s="11">
        <v>1</v>
      </c>
      <c r="E449" s="16" t="s">
        <v>879</v>
      </c>
      <c r="F449" s="16" t="s">
        <v>5</v>
      </c>
      <c r="G449" s="11" t="s">
        <v>1462</v>
      </c>
      <c r="H449" s="13" t="s">
        <v>1276</v>
      </c>
      <c r="I449" s="13">
        <v>41</v>
      </c>
      <c r="J449" s="14">
        <v>42129</v>
      </c>
      <c r="K449" s="11" t="s">
        <v>925</v>
      </c>
      <c r="L449" s="11">
        <v>1</v>
      </c>
      <c r="M449" s="11" t="s">
        <v>1188</v>
      </c>
      <c r="N449" s="11" t="s">
        <v>935</v>
      </c>
      <c r="O449" s="13">
        <f t="shared" si="36"/>
        <v>1</v>
      </c>
      <c r="P449" s="13" t="str">
        <f t="shared" si="37"/>
        <v>Atenciones Medicas</v>
      </c>
      <c r="Q449" s="13">
        <f t="shared" si="38"/>
        <v>1</v>
      </c>
      <c r="R449" s="13" t="str">
        <f t="shared" si="39"/>
        <v>Hombre</v>
      </c>
      <c r="S449" s="11">
        <f>VLOOKUP(I449,edades!$B$3:$D$17,3)</f>
        <v>10</v>
      </c>
      <c r="T449" s="11" t="str">
        <f>VLOOKUP(DataCExterna!I449,edades!$B$3:$D$17,2)</f>
        <v>de 40 a 44 años</v>
      </c>
      <c r="U449" s="11" t="s">
        <v>1188</v>
      </c>
      <c r="V449" s="26">
        <f t="shared" si="40"/>
        <v>0</v>
      </c>
      <c r="W449" s="24">
        <v>1</v>
      </c>
      <c r="X449" s="24">
        <v>0</v>
      </c>
    </row>
    <row r="450" spans="1:24" x14ac:dyDescent="0.25">
      <c r="A450" s="11">
        <f t="shared" si="41"/>
        <v>449</v>
      </c>
      <c r="B450" s="11">
        <v>201505</v>
      </c>
      <c r="C450" s="11">
        <v>1234</v>
      </c>
      <c r="D450" s="11">
        <v>1</v>
      </c>
      <c r="E450" s="16" t="s">
        <v>825</v>
      </c>
      <c r="F450" s="16" t="s">
        <v>5</v>
      </c>
      <c r="G450" s="11" t="s">
        <v>1982</v>
      </c>
      <c r="H450" s="13" t="s">
        <v>1276</v>
      </c>
      <c r="I450" s="13">
        <v>11</v>
      </c>
      <c r="J450" s="14">
        <v>42138</v>
      </c>
      <c r="K450" s="11" t="s">
        <v>932</v>
      </c>
      <c r="L450" s="11">
        <v>1</v>
      </c>
      <c r="M450" s="11" t="s">
        <v>261</v>
      </c>
      <c r="N450" s="11" t="s">
        <v>935</v>
      </c>
      <c r="O450" s="13">
        <f t="shared" si="36"/>
        <v>1</v>
      </c>
      <c r="P450" s="13" t="str">
        <f t="shared" si="37"/>
        <v>Atenciones Medicas</v>
      </c>
      <c r="Q450" s="13">
        <f t="shared" si="38"/>
        <v>1</v>
      </c>
      <c r="R450" s="13" t="str">
        <f t="shared" si="39"/>
        <v>Hombre</v>
      </c>
      <c r="S450" s="11">
        <f>VLOOKUP(I450,edades!$B$3:$D$17,3)</f>
        <v>4</v>
      </c>
      <c r="T450" s="11" t="str">
        <f>VLOOKUP(DataCExterna!I450,edades!$B$3:$D$17,2)</f>
        <v>de 10 a 14 años</v>
      </c>
      <c r="U450" s="11" t="s">
        <v>261</v>
      </c>
      <c r="V450" s="26">
        <f t="shared" si="40"/>
        <v>0</v>
      </c>
      <c r="W450" s="24">
        <v>1</v>
      </c>
      <c r="X450" s="24">
        <v>0</v>
      </c>
    </row>
    <row r="451" spans="1:24" x14ac:dyDescent="0.25">
      <c r="A451" s="11">
        <f t="shared" si="41"/>
        <v>450</v>
      </c>
      <c r="B451" s="11">
        <v>201505</v>
      </c>
      <c r="C451" s="11">
        <v>1234</v>
      </c>
      <c r="D451" s="11">
        <v>1</v>
      </c>
      <c r="E451" s="16" t="s">
        <v>912</v>
      </c>
      <c r="F451" s="16" t="s">
        <v>5</v>
      </c>
      <c r="G451" s="11" t="s">
        <v>1883</v>
      </c>
      <c r="H451" s="13" t="s">
        <v>1277</v>
      </c>
      <c r="I451" s="13">
        <v>17</v>
      </c>
      <c r="J451" s="14">
        <v>42135</v>
      </c>
      <c r="K451" s="11" t="s">
        <v>927</v>
      </c>
      <c r="L451" s="11">
        <v>2</v>
      </c>
      <c r="M451" s="11" t="s">
        <v>1137</v>
      </c>
      <c r="N451" s="11" t="s">
        <v>935</v>
      </c>
      <c r="O451" s="13">
        <f t="shared" ref="O451:O514" si="42">+L451</f>
        <v>2</v>
      </c>
      <c r="P451" s="13" t="str">
        <f t="shared" ref="P451:P514" si="43">IF(O451=1,"Atenciones Medicas","Atenciones No Medicas")</f>
        <v>Atenciones No Medicas</v>
      </c>
      <c r="Q451" s="13">
        <f t="shared" ref="Q451:Q514" si="44">IF(H451="Hombre",1,2)</f>
        <v>2</v>
      </c>
      <c r="R451" s="13" t="str">
        <f t="shared" ref="R451:R514" si="45">IF(Q451=1,"Hombre","Mujer")</f>
        <v>Mujer</v>
      </c>
      <c r="S451" s="11">
        <f>VLOOKUP(I451,edades!$B$3:$D$17,3)</f>
        <v>5</v>
      </c>
      <c r="T451" s="11" t="str">
        <f>VLOOKUP(DataCExterna!I451,edades!$B$3:$D$17,2)</f>
        <v>de 15 a 19 años</v>
      </c>
      <c r="U451" s="11" t="s">
        <v>1137</v>
      </c>
      <c r="V451" s="26">
        <f t="shared" ref="V451:V514" si="46">IF(N451="Definitivo",1,0)</f>
        <v>0</v>
      </c>
      <c r="W451" s="24">
        <v>1</v>
      </c>
      <c r="X451" s="24">
        <v>0</v>
      </c>
    </row>
    <row r="452" spans="1:24" x14ac:dyDescent="0.25">
      <c r="A452" s="11">
        <f t="shared" ref="A452:A515" si="47">+A451+1</f>
        <v>451</v>
      </c>
      <c r="B452" s="11">
        <v>201505</v>
      </c>
      <c r="C452" s="11">
        <v>1234</v>
      </c>
      <c r="D452" s="11">
        <v>1</v>
      </c>
      <c r="E452" s="16" t="s">
        <v>802</v>
      </c>
      <c r="F452" s="16" t="s">
        <v>5</v>
      </c>
      <c r="G452" s="11" t="s">
        <v>1300</v>
      </c>
      <c r="H452" s="13" t="s">
        <v>1277</v>
      </c>
      <c r="I452" s="13">
        <v>74</v>
      </c>
      <c r="J452" s="14">
        <v>42134</v>
      </c>
      <c r="K452" s="11" t="s">
        <v>931</v>
      </c>
      <c r="L452" s="11">
        <v>1</v>
      </c>
      <c r="M452" s="11" t="s">
        <v>1007</v>
      </c>
      <c r="N452" s="15" t="s">
        <v>934</v>
      </c>
      <c r="O452" s="13">
        <f t="shared" si="42"/>
        <v>1</v>
      </c>
      <c r="P452" s="13" t="str">
        <f t="shared" si="43"/>
        <v>Atenciones Medicas</v>
      </c>
      <c r="Q452" s="13">
        <f t="shared" si="44"/>
        <v>2</v>
      </c>
      <c r="R452" s="13" t="str">
        <f t="shared" si="45"/>
        <v>Mujer</v>
      </c>
      <c r="S452" s="11">
        <f>VLOOKUP(I452,edades!$B$3:$D$17,3)</f>
        <v>15</v>
      </c>
      <c r="T452" s="11" t="str">
        <f>VLOOKUP(DataCExterna!I452,edades!$B$3:$D$17,2)</f>
        <v>de 65 años a más</v>
      </c>
      <c r="U452" s="11" t="s">
        <v>1007</v>
      </c>
      <c r="V452" s="26">
        <f t="shared" si="46"/>
        <v>1</v>
      </c>
      <c r="W452" s="26">
        <v>1</v>
      </c>
      <c r="X452" s="26">
        <v>1</v>
      </c>
    </row>
    <row r="453" spans="1:24" x14ac:dyDescent="0.25">
      <c r="A453" s="11">
        <f t="shared" si="47"/>
        <v>452</v>
      </c>
      <c r="B453" s="11">
        <v>201505</v>
      </c>
      <c r="C453" s="11">
        <v>1234</v>
      </c>
      <c r="D453" s="11">
        <v>1</v>
      </c>
      <c r="E453" s="16" t="s">
        <v>836</v>
      </c>
      <c r="F453" s="16" t="s">
        <v>5</v>
      </c>
      <c r="G453" s="11" t="s">
        <v>1976</v>
      </c>
      <c r="H453" s="13" t="s">
        <v>1276</v>
      </c>
      <c r="I453" s="13">
        <v>5</v>
      </c>
      <c r="J453" s="14">
        <v>42138</v>
      </c>
      <c r="K453" s="11" t="s">
        <v>932</v>
      </c>
      <c r="L453" s="11">
        <v>1</v>
      </c>
      <c r="M453" s="11" t="s">
        <v>259</v>
      </c>
      <c r="N453" s="11" t="s">
        <v>935</v>
      </c>
      <c r="O453" s="13">
        <f t="shared" si="42"/>
        <v>1</v>
      </c>
      <c r="P453" s="13" t="str">
        <f t="shared" si="43"/>
        <v>Atenciones Medicas</v>
      </c>
      <c r="Q453" s="13">
        <f t="shared" si="44"/>
        <v>1</v>
      </c>
      <c r="R453" s="13" t="str">
        <f t="shared" si="45"/>
        <v>Hombre</v>
      </c>
      <c r="S453" s="11">
        <f>VLOOKUP(I453,edades!$B$3:$D$17,3)</f>
        <v>3</v>
      </c>
      <c r="T453" s="11" t="str">
        <f>VLOOKUP(DataCExterna!I453,edades!$B$3:$D$17,2)</f>
        <v>de 5 a 9 años</v>
      </c>
      <c r="U453" s="11" t="s">
        <v>259</v>
      </c>
      <c r="V453" s="26">
        <f t="shared" si="46"/>
        <v>0</v>
      </c>
      <c r="W453" s="24">
        <v>1</v>
      </c>
      <c r="X453" s="24">
        <v>0</v>
      </c>
    </row>
    <row r="454" spans="1:24" x14ac:dyDescent="0.25">
      <c r="A454" s="11">
        <f t="shared" si="47"/>
        <v>453</v>
      </c>
      <c r="B454" s="11">
        <v>201505</v>
      </c>
      <c r="C454" s="11">
        <v>1234</v>
      </c>
      <c r="D454" s="11">
        <v>1</v>
      </c>
      <c r="E454" s="16" t="s">
        <v>806</v>
      </c>
      <c r="F454" s="16" t="s">
        <v>5</v>
      </c>
      <c r="G454" s="11" t="s">
        <v>1938</v>
      </c>
      <c r="H454" s="13" t="s">
        <v>1277</v>
      </c>
      <c r="I454" s="13">
        <v>62</v>
      </c>
      <c r="J454" s="14">
        <v>42137</v>
      </c>
      <c r="K454" s="11" t="s">
        <v>927</v>
      </c>
      <c r="L454" s="11">
        <v>2</v>
      </c>
      <c r="M454" s="11" t="s">
        <v>1164</v>
      </c>
      <c r="N454" s="11" t="s">
        <v>935</v>
      </c>
      <c r="O454" s="13">
        <f t="shared" si="42"/>
        <v>2</v>
      </c>
      <c r="P454" s="13" t="str">
        <f t="shared" si="43"/>
        <v>Atenciones No Medicas</v>
      </c>
      <c r="Q454" s="13">
        <f t="shared" si="44"/>
        <v>2</v>
      </c>
      <c r="R454" s="13" t="str">
        <f t="shared" si="45"/>
        <v>Mujer</v>
      </c>
      <c r="S454" s="11">
        <f>VLOOKUP(I454,edades!$B$3:$D$17,3)</f>
        <v>14</v>
      </c>
      <c r="T454" s="11" t="str">
        <f>VLOOKUP(DataCExterna!I454,edades!$B$3:$D$17,2)</f>
        <v>de 60 a 64 años</v>
      </c>
      <c r="U454" s="11" t="s">
        <v>1164</v>
      </c>
      <c r="V454" s="26">
        <f t="shared" si="46"/>
        <v>0</v>
      </c>
      <c r="W454" s="24">
        <v>1</v>
      </c>
      <c r="X454" s="24">
        <v>0</v>
      </c>
    </row>
    <row r="455" spans="1:24" x14ac:dyDescent="0.25">
      <c r="A455" s="11">
        <f t="shared" si="47"/>
        <v>454</v>
      </c>
      <c r="B455" s="11">
        <v>201505</v>
      </c>
      <c r="C455" s="11">
        <v>1234</v>
      </c>
      <c r="D455" s="11">
        <v>1</v>
      </c>
      <c r="E455" s="16" t="s">
        <v>908</v>
      </c>
      <c r="F455" s="16" t="s">
        <v>5</v>
      </c>
      <c r="G455" s="11" t="s">
        <v>1988</v>
      </c>
      <c r="H455" s="13" t="s">
        <v>1276</v>
      </c>
      <c r="I455" s="13">
        <v>1</v>
      </c>
      <c r="J455" s="14">
        <v>42138</v>
      </c>
      <c r="K455" s="11" t="s">
        <v>932</v>
      </c>
      <c r="L455" s="11">
        <v>1</v>
      </c>
      <c r="M455" s="11" t="s">
        <v>1246</v>
      </c>
      <c r="N455" s="11" t="s">
        <v>935</v>
      </c>
      <c r="O455" s="13">
        <f t="shared" si="42"/>
        <v>1</v>
      </c>
      <c r="P455" s="13" t="str">
        <f t="shared" si="43"/>
        <v>Atenciones Medicas</v>
      </c>
      <c r="Q455" s="13">
        <f t="shared" si="44"/>
        <v>1</v>
      </c>
      <c r="R455" s="13" t="str">
        <f t="shared" si="45"/>
        <v>Hombre</v>
      </c>
      <c r="S455" s="11">
        <f>VLOOKUP(I455,edades!$B$3:$D$17,3)</f>
        <v>2</v>
      </c>
      <c r="T455" s="11" t="str">
        <f>VLOOKUP(DataCExterna!I455,edades!$B$3:$D$17,2)</f>
        <v>de 1 a 4 años</v>
      </c>
      <c r="U455" s="11" t="s">
        <v>1246</v>
      </c>
      <c r="V455" s="26">
        <f t="shared" si="46"/>
        <v>0</v>
      </c>
      <c r="W455" s="24">
        <v>1</v>
      </c>
      <c r="X455" s="24">
        <v>0</v>
      </c>
    </row>
    <row r="456" spans="1:24" x14ac:dyDescent="0.25">
      <c r="A456" s="11">
        <f t="shared" si="47"/>
        <v>455</v>
      </c>
      <c r="B456" s="11">
        <v>201505</v>
      </c>
      <c r="C456" s="11">
        <v>1234</v>
      </c>
      <c r="D456" s="11">
        <v>1</v>
      </c>
      <c r="E456" s="16" t="s">
        <v>822</v>
      </c>
      <c r="F456" s="16" t="s">
        <v>5</v>
      </c>
      <c r="G456" s="11" t="s">
        <v>1970</v>
      </c>
      <c r="H456" s="13" t="s">
        <v>1277</v>
      </c>
      <c r="I456" s="13">
        <v>5</v>
      </c>
      <c r="J456" s="14">
        <v>42138</v>
      </c>
      <c r="K456" s="11" t="s">
        <v>932</v>
      </c>
      <c r="L456" s="11">
        <v>1</v>
      </c>
      <c r="M456" s="11" t="s">
        <v>1245</v>
      </c>
      <c r="N456" s="11" t="s">
        <v>935</v>
      </c>
      <c r="O456" s="13">
        <f t="shared" si="42"/>
        <v>1</v>
      </c>
      <c r="P456" s="13" t="str">
        <f t="shared" si="43"/>
        <v>Atenciones Medicas</v>
      </c>
      <c r="Q456" s="13">
        <f t="shared" si="44"/>
        <v>2</v>
      </c>
      <c r="R456" s="13" t="str">
        <f t="shared" si="45"/>
        <v>Mujer</v>
      </c>
      <c r="S456" s="11">
        <f>VLOOKUP(I456,edades!$B$3:$D$17,3)</f>
        <v>3</v>
      </c>
      <c r="T456" s="11" t="str">
        <f>VLOOKUP(DataCExterna!I456,edades!$B$3:$D$17,2)</f>
        <v>de 5 a 9 años</v>
      </c>
      <c r="U456" s="11" t="s">
        <v>1245</v>
      </c>
      <c r="V456" s="26">
        <f t="shared" si="46"/>
        <v>0</v>
      </c>
      <c r="W456" s="24">
        <v>1</v>
      </c>
      <c r="X456" s="24">
        <v>0</v>
      </c>
    </row>
    <row r="457" spans="1:24" x14ac:dyDescent="0.25">
      <c r="A457" s="11">
        <f t="shared" si="47"/>
        <v>456</v>
      </c>
      <c r="B457" s="11">
        <v>201505</v>
      </c>
      <c r="C457" s="11">
        <v>1234</v>
      </c>
      <c r="D457" s="11">
        <v>1</v>
      </c>
      <c r="E457" s="16" t="s">
        <v>607</v>
      </c>
      <c r="F457" s="16" t="s">
        <v>5</v>
      </c>
      <c r="G457" s="11" t="s">
        <v>1520</v>
      </c>
      <c r="H457" s="13" t="s">
        <v>1277</v>
      </c>
      <c r="I457" s="13">
        <v>23</v>
      </c>
      <c r="J457" s="14">
        <v>42135</v>
      </c>
      <c r="K457" s="11" t="s">
        <v>926</v>
      </c>
      <c r="L457" s="11">
        <v>2</v>
      </c>
      <c r="M457" s="11" t="s">
        <v>123</v>
      </c>
      <c r="N457" s="11" t="s">
        <v>936</v>
      </c>
      <c r="O457" s="13">
        <f t="shared" si="42"/>
        <v>2</v>
      </c>
      <c r="P457" s="13" t="str">
        <f t="shared" si="43"/>
        <v>Atenciones No Medicas</v>
      </c>
      <c r="Q457" s="13">
        <f t="shared" si="44"/>
        <v>2</v>
      </c>
      <c r="R457" s="13" t="str">
        <f t="shared" si="45"/>
        <v>Mujer</v>
      </c>
      <c r="S457" s="11">
        <f>VLOOKUP(I457,edades!$B$3:$D$17,3)</f>
        <v>6</v>
      </c>
      <c r="T457" s="11" t="str">
        <f>VLOOKUP(DataCExterna!I457,edades!$B$3:$D$17,2)</f>
        <v>de 20 a 24 años</v>
      </c>
      <c r="U457" s="11" t="s">
        <v>123</v>
      </c>
      <c r="V457" s="26">
        <f t="shared" si="46"/>
        <v>0</v>
      </c>
      <c r="W457" s="24">
        <v>1</v>
      </c>
      <c r="X457" s="24">
        <v>0</v>
      </c>
    </row>
    <row r="458" spans="1:24" x14ac:dyDescent="0.25">
      <c r="A458" s="11">
        <f t="shared" si="47"/>
        <v>457</v>
      </c>
      <c r="B458" s="11">
        <v>201505</v>
      </c>
      <c r="C458" s="11">
        <v>1234</v>
      </c>
      <c r="D458" s="11">
        <v>1</v>
      </c>
      <c r="E458" s="16" t="s">
        <v>761</v>
      </c>
      <c r="F458" s="16" t="s">
        <v>5</v>
      </c>
      <c r="G458" s="11" t="s">
        <v>2012</v>
      </c>
      <c r="H458" s="13" t="s">
        <v>1277</v>
      </c>
      <c r="I458" s="13">
        <v>17</v>
      </c>
      <c r="J458" s="14">
        <v>42140</v>
      </c>
      <c r="K458" s="11" t="s">
        <v>928</v>
      </c>
      <c r="L458" s="11">
        <v>2</v>
      </c>
      <c r="M458" s="11" t="s">
        <v>1263</v>
      </c>
      <c r="N458" s="15" t="s">
        <v>934</v>
      </c>
      <c r="O458" s="13">
        <f t="shared" si="42"/>
        <v>2</v>
      </c>
      <c r="P458" s="13" t="str">
        <f t="shared" si="43"/>
        <v>Atenciones No Medicas</v>
      </c>
      <c r="Q458" s="13">
        <f t="shared" si="44"/>
        <v>2</v>
      </c>
      <c r="R458" s="13" t="str">
        <f t="shared" si="45"/>
        <v>Mujer</v>
      </c>
      <c r="S458" s="11">
        <f>VLOOKUP(I458,edades!$B$3:$D$17,3)</f>
        <v>5</v>
      </c>
      <c r="T458" s="11" t="str">
        <f>VLOOKUP(DataCExterna!I458,edades!$B$3:$D$17,2)</f>
        <v>de 15 a 19 años</v>
      </c>
      <c r="U458" s="11" t="s">
        <v>1263</v>
      </c>
      <c r="V458" s="26">
        <f t="shared" si="46"/>
        <v>1</v>
      </c>
      <c r="W458" s="26">
        <v>1</v>
      </c>
      <c r="X458" s="26">
        <v>1</v>
      </c>
    </row>
    <row r="459" spans="1:24" x14ac:dyDescent="0.25">
      <c r="A459" s="11">
        <f t="shared" si="47"/>
        <v>458</v>
      </c>
      <c r="B459" s="11">
        <v>201505</v>
      </c>
      <c r="C459" s="11">
        <v>1234</v>
      </c>
      <c r="D459" s="11">
        <v>1</v>
      </c>
      <c r="E459" s="16" t="s">
        <v>775</v>
      </c>
      <c r="F459" s="16" t="s">
        <v>5</v>
      </c>
      <c r="G459" s="11" t="s">
        <v>1424</v>
      </c>
      <c r="H459" s="13" t="s">
        <v>1276</v>
      </c>
      <c r="I459" s="13">
        <v>5</v>
      </c>
      <c r="J459" s="14">
        <v>42129</v>
      </c>
      <c r="K459" s="11" t="s">
        <v>925</v>
      </c>
      <c r="L459" s="11">
        <v>1</v>
      </c>
      <c r="M459" s="11" t="s">
        <v>1170</v>
      </c>
      <c r="N459" s="11" t="s">
        <v>936</v>
      </c>
      <c r="O459" s="13">
        <f t="shared" si="42"/>
        <v>1</v>
      </c>
      <c r="P459" s="13" t="str">
        <f t="shared" si="43"/>
        <v>Atenciones Medicas</v>
      </c>
      <c r="Q459" s="13">
        <f t="shared" si="44"/>
        <v>1</v>
      </c>
      <c r="R459" s="13" t="str">
        <f t="shared" si="45"/>
        <v>Hombre</v>
      </c>
      <c r="S459" s="11">
        <f>VLOOKUP(I459,edades!$B$3:$D$17,3)</f>
        <v>3</v>
      </c>
      <c r="T459" s="11" t="str">
        <f>VLOOKUP(DataCExterna!I459,edades!$B$3:$D$17,2)</f>
        <v>de 5 a 9 años</v>
      </c>
      <c r="U459" s="11" t="s">
        <v>1170</v>
      </c>
      <c r="V459" s="26">
        <f t="shared" si="46"/>
        <v>0</v>
      </c>
      <c r="W459" s="24">
        <v>1</v>
      </c>
      <c r="X459" s="24">
        <v>0</v>
      </c>
    </row>
    <row r="460" spans="1:24" x14ac:dyDescent="0.25">
      <c r="A460" s="11">
        <f t="shared" si="47"/>
        <v>459</v>
      </c>
      <c r="B460" s="11">
        <v>201505</v>
      </c>
      <c r="C460" s="11">
        <v>1234</v>
      </c>
      <c r="D460" s="11">
        <v>1</v>
      </c>
      <c r="E460" s="16" t="s">
        <v>608</v>
      </c>
      <c r="F460" s="16" t="s">
        <v>5</v>
      </c>
      <c r="G460" s="11" t="s">
        <v>1628</v>
      </c>
      <c r="H460" s="13" t="s">
        <v>1276</v>
      </c>
      <c r="I460" s="13">
        <v>14</v>
      </c>
      <c r="J460" s="14">
        <v>42135</v>
      </c>
      <c r="K460" s="11" t="s">
        <v>923</v>
      </c>
      <c r="L460" s="11">
        <v>1</v>
      </c>
      <c r="M460" s="11" t="s">
        <v>332</v>
      </c>
      <c r="N460" s="11" t="s">
        <v>935</v>
      </c>
      <c r="O460" s="13">
        <f t="shared" si="42"/>
        <v>1</v>
      </c>
      <c r="P460" s="13" t="str">
        <f t="shared" si="43"/>
        <v>Atenciones Medicas</v>
      </c>
      <c r="Q460" s="13">
        <f t="shared" si="44"/>
        <v>1</v>
      </c>
      <c r="R460" s="13" t="str">
        <f t="shared" si="45"/>
        <v>Hombre</v>
      </c>
      <c r="S460" s="11">
        <f>VLOOKUP(I460,edades!$B$3:$D$17,3)</f>
        <v>4</v>
      </c>
      <c r="T460" s="11" t="str">
        <f>VLOOKUP(DataCExterna!I460,edades!$B$3:$D$17,2)</f>
        <v>de 10 a 14 años</v>
      </c>
      <c r="U460" s="11" t="s">
        <v>332</v>
      </c>
      <c r="V460" s="26">
        <f t="shared" si="46"/>
        <v>0</v>
      </c>
      <c r="W460" s="24">
        <v>1</v>
      </c>
      <c r="X460" s="24">
        <v>0</v>
      </c>
    </row>
    <row r="461" spans="1:24" x14ac:dyDescent="0.25">
      <c r="A461" s="11">
        <f t="shared" si="47"/>
        <v>460</v>
      </c>
      <c r="B461" s="11">
        <v>201505</v>
      </c>
      <c r="C461" s="11">
        <v>1234</v>
      </c>
      <c r="D461" s="11">
        <v>1</v>
      </c>
      <c r="E461" s="16" t="s">
        <v>610</v>
      </c>
      <c r="F461" s="16" t="s">
        <v>5</v>
      </c>
      <c r="G461" s="11" t="s">
        <v>1675</v>
      </c>
      <c r="H461" s="13" t="s">
        <v>1276</v>
      </c>
      <c r="I461" s="13">
        <v>70</v>
      </c>
      <c r="J461" s="14">
        <v>42135</v>
      </c>
      <c r="K461" s="11" t="s">
        <v>923</v>
      </c>
      <c r="L461" s="11">
        <v>1</v>
      </c>
      <c r="M461" s="11" t="s">
        <v>14</v>
      </c>
      <c r="N461" s="15" t="s">
        <v>934</v>
      </c>
      <c r="O461" s="13">
        <f t="shared" si="42"/>
        <v>1</v>
      </c>
      <c r="P461" s="13" t="str">
        <f t="shared" si="43"/>
        <v>Atenciones Medicas</v>
      </c>
      <c r="Q461" s="13">
        <f t="shared" si="44"/>
        <v>1</v>
      </c>
      <c r="R461" s="13" t="str">
        <f t="shared" si="45"/>
        <v>Hombre</v>
      </c>
      <c r="S461" s="11">
        <f>VLOOKUP(I461,edades!$B$3:$D$17,3)</f>
        <v>15</v>
      </c>
      <c r="T461" s="11" t="str">
        <f>VLOOKUP(DataCExterna!I461,edades!$B$3:$D$17,2)</f>
        <v>de 65 años a más</v>
      </c>
      <c r="U461" s="11" t="s">
        <v>14</v>
      </c>
      <c r="V461" s="26">
        <f t="shared" si="46"/>
        <v>1</v>
      </c>
      <c r="W461" s="26">
        <v>1</v>
      </c>
      <c r="X461" s="26">
        <v>1</v>
      </c>
    </row>
    <row r="462" spans="1:24" x14ac:dyDescent="0.25">
      <c r="A462" s="11">
        <f t="shared" si="47"/>
        <v>461</v>
      </c>
      <c r="B462" s="11">
        <v>201505</v>
      </c>
      <c r="C462" s="11">
        <v>1234</v>
      </c>
      <c r="D462" s="11">
        <v>1</v>
      </c>
      <c r="E462" s="16" t="s">
        <v>843</v>
      </c>
      <c r="F462" s="16" t="s">
        <v>5</v>
      </c>
      <c r="G462" s="11" t="s">
        <v>1897</v>
      </c>
      <c r="H462" s="13" t="s">
        <v>1277</v>
      </c>
      <c r="I462" s="13">
        <v>37</v>
      </c>
      <c r="J462" s="14">
        <v>42137</v>
      </c>
      <c r="K462" s="11" t="s">
        <v>927</v>
      </c>
      <c r="L462" s="11">
        <v>2</v>
      </c>
      <c r="M462" s="11" t="s">
        <v>1172</v>
      </c>
      <c r="N462" s="11" t="s">
        <v>936</v>
      </c>
      <c r="O462" s="13">
        <f t="shared" si="42"/>
        <v>2</v>
      </c>
      <c r="P462" s="13" t="str">
        <f t="shared" si="43"/>
        <v>Atenciones No Medicas</v>
      </c>
      <c r="Q462" s="13">
        <f t="shared" si="44"/>
        <v>2</v>
      </c>
      <c r="R462" s="13" t="str">
        <f t="shared" si="45"/>
        <v>Mujer</v>
      </c>
      <c r="S462" s="11">
        <f>VLOOKUP(I462,edades!$B$3:$D$17,3)</f>
        <v>9</v>
      </c>
      <c r="T462" s="11" t="str">
        <f>VLOOKUP(DataCExterna!I462,edades!$B$3:$D$17,2)</f>
        <v>de 35 a 39 años</v>
      </c>
      <c r="U462" s="11" t="s">
        <v>1172</v>
      </c>
      <c r="V462" s="26">
        <f t="shared" si="46"/>
        <v>0</v>
      </c>
      <c r="W462" s="24">
        <v>1</v>
      </c>
      <c r="X462" s="24">
        <v>0</v>
      </c>
    </row>
    <row r="463" spans="1:24" x14ac:dyDescent="0.25">
      <c r="A463" s="11">
        <f t="shared" si="47"/>
        <v>462</v>
      </c>
      <c r="B463" s="11">
        <v>201505</v>
      </c>
      <c r="C463" s="11">
        <v>1234</v>
      </c>
      <c r="D463" s="11">
        <v>1</v>
      </c>
      <c r="E463" s="16" t="s">
        <v>839</v>
      </c>
      <c r="F463" s="16" t="s">
        <v>5</v>
      </c>
      <c r="G463" s="11" t="s">
        <v>1891</v>
      </c>
      <c r="H463" s="13" t="s">
        <v>1276</v>
      </c>
      <c r="I463" s="13">
        <v>22</v>
      </c>
      <c r="J463" s="14">
        <v>42137</v>
      </c>
      <c r="K463" s="11" t="s">
        <v>927</v>
      </c>
      <c r="L463" s="11">
        <v>2</v>
      </c>
      <c r="M463" s="11" t="s">
        <v>1170</v>
      </c>
      <c r="N463" s="11" t="s">
        <v>936</v>
      </c>
      <c r="O463" s="13">
        <f t="shared" si="42"/>
        <v>2</v>
      </c>
      <c r="P463" s="13" t="str">
        <f t="shared" si="43"/>
        <v>Atenciones No Medicas</v>
      </c>
      <c r="Q463" s="13">
        <f t="shared" si="44"/>
        <v>1</v>
      </c>
      <c r="R463" s="13" t="str">
        <f t="shared" si="45"/>
        <v>Hombre</v>
      </c>
      <c r="S463" s="11">
        <f>VLOOKUP(I463,edades!$B$3:$D$17,3)</f>
        <v>6</v>
      </c>
      <c r="T463" s="11" t="str">
        <f>VLOOKUP(DataCExterna!I463,edades!$B$3:$D$17,2)</f>
        <v>de 20 a 24 años</v>
      </c>
      <c r="U463" s="11" t="s">
        <v>1170</v>
      </c>
      <c r="V463" s="26">
        <f t="shared" si="46"/>
        <v>0</v>
      </c>
      <c r="W463" s="24">
        <v>1</v>
      </c>
      <c r="X463" s="24">
        <v>0</v>
      </c>
    </row>
    <row r="464" spans="1:24" x14ac:dyDescent="0.25">
      <c r="A464" s="11">
        <f t="shared" si="47"/>
        <v>463</v>
      </c>
      <c r="B464" s="11">
        <v>201505</v>
      </c>
      <c r="C464" s="11">
        <v>1234</v>
      </c>
      <c r="D464" s="11">
        <v>1</v>
      </c>
      <c r="E464" s="16" t="s">
        <v>791</v>
      </c>
      <c r="F464" s="16" t="s">
        <v>5</v>
      </c>
      <c r="G464" s="11" t="s">
        <v>2006</v>
      </c>
      <c r="H464" s="13" t="s">
        <v>1277</v>
      </c>
      <c r="I464" s="13">
        <v>41</v>
      </c>
      <c r="J464" s="14">
        <v>42137</v>
      </c>
      <c r="K464" s="11" t="s">
        <v>928</v>
      </c>
      <c r="L464" s="11">
        <v>2</v>
      </c>
      <c r="M464" s="11" t="s">
        <v>1253</v>
      </c>
      <c r="N464" s="11" t="s">
        <v>935</v>
      </c>
      <c r="O464" s="13">
        <f t="shared" si="42"/>
        <v>2</v>
      </c>
      <c r="P464" s="13" t="str">
        <f t="shared" si="43"/>
        <v>Atenciones No Medicas</v>
      </c>
      <c r="Q464" s="13">
        <f t="shared" si="44"/>
        <v>2</v>
      </c>
      <c r="R464" s="13" t="str">
        <f t="shared" si="45"/>
        <v>Mujer</v>
      </c>
      <c r="S464" s="11">
        <f>VLOOKUP(I464,edades!$B$3:$D$17,3)</f>
        <v>10</v>
      </c>
      <c r="T464" s="11" t="str">
        <f>VLOOKUP(DataCExterna!I464,edades!$B$3:$D$17,2)</f>
        <v>de 40 a 44 años</v>
      </c>
      <c r="U464" s="11" t="s">
        <v>1253</v>
      </c>
      <c r="V464" s="26">
        <f t="shared" si="46"/>
        <v>0</v>
      </c>
      <c r="W464" s="24">
        <v>1</v>
      </c>
      <c r="X464" s="24">
        <v>0</v>
      </c>
    </row>
    <row r="465" spans="1:24" x14ac:dyDescent="0.25">
      <c r="A465" s="11">
        <f t="shared" si="47"/>
        <v>464</v>
      </c>
      <c r="B465" s="11">
        <v>201505</v>
      </c>
      <c r="C465" s="11">
        <v>1234</v>
      </c>
      <c r="D465" s="11">
        <v>1</v>
      </c>
      <c r="E465" s="16" t="s">
        <v>437</v>
      </c>
      <c r="F465" s="16" t="s">
        <v>5</v>
      </c>
      <c r="G465" s="11" t="s">
        <v>1929</v>
      </c>
      <c r="H465" s="13" t="s">
        <v>1276</v>
      </c>
      <c r="I465" s="13">
        <v>45</v>
      </c>
      <c r="J465" s="14">
        <v>42125</v>
      </c>
      <c r="K465" s="11" t="s">
        <v>927</v>
      </c>
      <c r="L465" s="11">
        <v>2</v>
      </c>
      <c r="M465" s="11" t="s">
        <v>1125</v>
      </c>
      <c r="N465" s="15" t="s">
        <v>934</v>
      </c>
      <c r="O465" s="13">
        <f t="shared" si="42"/>
        <v>2</v>
      </c>
      <c r="P465" s="13" t="str">
        <f t="shared" si="43"/>
        <v>Atenciones No Medicas</v>
      </c>
      <c r="Q465" s="13">
        <f t="shared" si="44"/>
        <v>1</v>
      </c>
      <c r="R465" s="13" t="str">
        <f t="shared" si="45"/>
        <v>Hombre</v>
      </c>
      <c r="S465" s="11">
        <f>VLOOKUP(I465,edades!$B$3:$D$17,3)</f>
        <v>11</v>
      </c>
      <c r="T465" s="11" t="str">
        <f>VLOOKUP(DataCExterna!I465,edades!$B$3:$D$17,2)</f>
        <v>de 45 a 49 años</v>
      </c>
      <c r="U465" s="11" t="s">
        <v>1125</v>
      </c>
      <c r="V465" s="26">
        <f t="shared" si="46"/>
        <v>1</v>
      </c>
      <c r="W465" s="24">
        <v>1</v>
      </c>
      <c r="X465" s="24">
        <v>0</v>
      </c>
    </row>
    <row r="466" spans="1:24" x14ac:dyDescent="0.25">
      <c r="A466" s="11">
        <f t="shared" si="47"/>
        <v>465</v>
      </c>
      <c r="B466" s="11">
        <v>201505</v>
      </c>
      <c r="C466" s="11">
        <v>1234</v>
      </c>
      <c r="D466" s="11">
        <v>1</v>
      </c>
      <c r="E466" s="16" t="s">
        <v>768</v>
      </c>
      <c r="F466" s="16" t="s">
        <v>5</v>
      </c>
      <c r="G466" s="11" t="s">
        <v>2022</v>
      </c>
      <c r="H466" s="13" t="s">
        <v>1277</v>
      </c>
      <c r="I466" s="13">
        <v>35</v>
      </c>
      <c r="J466" s="14">
        <v>42137</v>
      </c>
      <c r="K466" s="11" t="s">
        <v>928</v>
      </c>
      <c r="L466" s="11">
        <v>2</v>
      </c>
      <c r="M466" s="11" t="s">
        <v>1251</v>
      </c>
      <c r="N466" s="11" t="s">
        <v>936</v>
      </c>
      <c r="O466" s="13">
        <f t="shared" si="42"/>
        <v>2</v>
      </c>
      <c r="P466" s="13" t="str">
        <f t="shared" si="43"/>
        <v>Atenciones No Medicas</v>
      </c>
      <c r="Q466" s="13">
        <f t="shared" si="44"/>
        <v>2</v>
      </c>
      <c r="R466" s="13" t="str">
        <f t="shared" si="45"/>
        <v>Mujer</v>
      </c>
      <c r="S466" s="11">
        <f>VLOOKUP(I466,edades!$B$3:$D$17,3)</f>
        <v>9</v>
      </c>
      <c r="T466" s="11" t="str">
        <f>VLOOKUP(DataCExterna!I466,edades!$B$3:$D$17,2)</f>
        <v>de 35 a 39 años</v>
      </c>
      <c r="U466" s="11" t="s">
        <v>1251</v>
      </c>
      <c r="V466" s="26">
        <f t="shared" si="46"/>
        <v>0</v>
      </c>
      <c r="W466" s="24">
        <v>1</v>
      </c>
      <c r="X466" s="24">
        <v>0</v>
      </c>
    </row>
    <row r="467" spans="1:24" x14ac:dyDescent="0.25">
      <c r="A467" s="11">
        <f t="shared" si="47"/>
        <v>466</v>
      </c>
      <c r="B467" s="11">
        <v>201505</v>
      </c>
      <c r="C467" s="11">
        <v>1234</v>
      </c>
      <c r="D467" s="11">
        <v>1</v>
      </c>
      <c r="E467" s="16" t="s">
        <v>911</v>
      </c>
      <c r="F467" s="16" t="s">
        <v>5</v>
      </c>
      <c r="G467" s="11" t="s">
        <v>1721</v>
      </c>
      <c r="H467" s="13" t="s">
        <v>1276</v>
      </c>
      <c r="I467" s="13">
        <v>43</v>
      </c>
      <c r="J467" s="14">
        <v>42135</v>
      </c>
      <c r="K467" s="11" t="s">
        <v>923</v>
      </c>
      <c r="L467" s="11">
        <v>1</v>
      </c>
      <c r="M467" s="11" t="s">
        <v>6</v>
      </c>
      <c r="N467" s="11" t="s">
        <v>936</v>
      </c>
      <c r="O467" s="13">
        <f t="shared" si="42"/>
        <v>1</v>
      </c>
      <c r="P467" s="13" t="str">
        <f t="shared" si="43"/>
        <v>Atenciones Medicas</v>
      </c>
      <c r="Q467" s="13">
        <f t="shared" si="44"/>
        <v>1</v>
      </c>
      <c r="R467" s="13" t="str">
        <f t="shared" si="45"/>
        <v>Hombre</v>
      </c>
      <c r="S467" s="11">
        <f>VLOOKUP(I467,edades!$B$3:$D$17,3)</f>
        <v>10</v>
      </c>
      <c r="T467" s="11" t="str">
        <f>VLOOKUP(DataCExterna!I467,edades!$B$3:$D$17,2)</f>
        <v>de 40 a 44 años</v>
      </c>
      <c r="U467" s="11" t="s">
        <v>6</v>
      </c>
      <c r="V467" s="26">
        <f t="shared" si="46"/>
        <v>0</v>
      </c>
      <c r="W467" s="24">
        <v>1</v>
      </c>
      <c r="X467" s="24">
        <v>0</v>
      </c>
    </row>
    <row r="468" spans="1:24" x14ac:dyDescent="0.25">
      <c r="A468" s="11">
        <f t="shared" si="47"/>
        <v>467</v>
      </c>
      <c r="B468" s="11">
        <v>201505</v>
      </c>
      <c r="C468" s="11">
        <v>1234</v>
      </c>
      <c r="D468" s="11">
        <v>1</v>
      </c>
      <c r="E468" s="16" t="s">
        <v>851</v>
      </c>
      <c r="F468" s="16" t="s">
        <v>5</v>
      </c>
      <c r="G468" s="11" t="s">
        <v>1377</v>
      </c>
      <c r="H468" s="13" t="s">
        <v>1277</v>
      </c>
      <c r="I468" s="13">
        <v>44</v>
      </c>
      <c r="J468" s="14">
        <v>42130</v>
      </c>
      <c r="K468" s="11" t="s">
        <v>931</v>
      </c>
      <c r="L468" s="11">
        <v>1</v>
      </c>
      <c r="M468" s="11" t="s">
        <v>1001</v>
      </c>
      <c r="N468" s="15" t="s">
        <v>934</v>
      </c>
      <c r="O468" s="13">
        <f t="shared" si="42"/>
        <v>1</v>
      </c>
      <c r="P468" s="13" t="str">
        <f t="shared" si="43"/>
        <v>Atenciones Medicas</v>
      </c>
      <c r="Q468" s="13">
        <f t="shared" si="44"/>
        <v>2</v>
      </c>
      <c r="R468" s="13" t="str">
        <f t="shared" si="45"/>
        <v>Mujer</v>
      </c>
      <c r="S468" s="11">
        <f>VLOOKUP(I468,edades!$B$3:$D$17,3)</f>
        <v>10</v>
      </c>
      <c r="T468" s="11" t="str">
        <f>VLOOKUP(DataCExterna!I468,edades!$B$3:$D$17,2)</f>
        <v>de 40 a 44 años</v>
      </c>
      <c r="U468" s="11" t="s">
        <v>1001</v>
      </c>
      <c r="V468" s="26">
        <f t="shared" si="46"/>
        <v>1</v>
      </c>
      <c r="W468" s="26">
        <v>1</v>
      </c>
      <c r="X468" s="26">
        <v>1</v>
      </c>
    </row>
    <row r="469" spans="1:24" x14ac:dyDescent="0.25">
      <c r="A469" s="11">
        <f t="shared" si="47"/>
        <v>468</v>
      </c>
      <c r="B469" s="11">
        <v>201505</v>
      </c>
      <c r="C469" s="11">
        <v>1234</v>
      </c>
      <c r="D469" s="11">
        <v>1</v>
      </c>
      <c r="E469" s="16" t="s">
        <v>734</v>
      </c>
      <c r="F469" s="16" t="s">
        <v>5</v>
      </c>
      <c r="G469" s="11" t="s">
        <v>1866</v>
      </c>
      <c r="H469" s="13" t="s">
        <v>1276</v>
      </c>
      <c r="I469" s="13">
        <v>72</v>
      </c>
      <c r="J469" s="14">
        <v>42137</v>
      </c>
      <c r="K469" s="11" t="s">
        <v>927</v>
      </c>
      <c r="L469" s="11">
        <v>2</v>
      </c>
      <c r="M469" s="11" t="s">
        <v>1139</v>
      </c>
      <c r="N469" s="11" t="s">
        <v>936</v>
      </c>
      <c r="O469" s="13">
        <f t="shared" si="42"/>
        <v>2</v>
      </c>
      <c r="P469" s="13" t="str">
        <f t="shared" si="43"/>
        <v>Atenciones No Medicas</v>
      </c>
      <c r="Q469" s="13">
        <f t="shared" si="44"/>
        <v>1</v>
      </c>
      <c r="R469" s="13" t="str">
        <f t="shared" si="45"/>
        <v>Hombre</v>
      </c>
      <c r="S469" s="11">
        <f>VLOOKUP(I469,edades!$B$3:$D$17,3)</f>
        <v>15</v>
      </c>
      <c r="T469" s="11" t="str">
        <f>VLOOKUP(DataCExterna!I469,edades!$B$3:$D$17,2)</f>
        <v>de 65 años a más</v>
      </c>
      <c r="U469" s="11" t="s">
        <v>1139</v>
      </c>
      <c r="V469" s="26">
        <f t="shared" si="46"/>
        <v>0</v>
      </c>
      <c r="W469" s="24">
        <v>1</v>
      </c>
      <c r="X469" s="24">
        <v>0</v>
      </c>
    </row>
    <row r="470" spans="1:24" x14ac:dyDescent="0.25">
      <c r="A470" s="11">
        <f t="shared" si="47"/>
        <v>469</v>
      </c>
      <c r="B470" s="11">
        <v>201505</v>
      </c>
      <c r="C470" s="11">
        <v>1234</v>
      </c>
      <c r="D470" s="11">
        <v>1</v>
      </c>
      <c r="E470" s="16" t="s">
        <v>739</v>
      </c>
      <c r="F470" s="16" t="s">
        <v>5</v>
      </c>
      <c r="G470" s="11" t="s">
        <v>1889</v>
      </c>
      <c r="H470" s="13" t="s">
        <v>1277</v>
      </c>
      <c r="I470" s="13">
        <v>71</v>
      </c>
      <c r="J470" s="14">
        <v>42125</v>
      </c>
      <c r="K470" s="11" t="s">
        <v>927</v>
      </c>
      <c r="L470" s="11">
        <v>2</v>
      </c>
      <c r="M470" s="11" t="s">
        <v>1127</v>
      </c>
      <c r="N470" s="15" t="s">
        <v>934</v>
      </c>
      <c r="O470" s="13">
        <f t="shared" si="42"/>
        <v>2</v>
      </c>
      <c r="P470" s="13" t="str">
        <f t="shared" si="43"/>
        <v>Atenciones No Medicas</v>
      </c>
      <c r="Q470" s="13">
        <f t="shared" si="44"/>
        <v>2</v>
      </c>
      <c r="R470" s="13" t="str">
        <f t="shared" si="45"/>
        <v>Mujer</v>
      </c>
      <c r="S470" s="11">
        <f>VLOOKUP(I470,edades!$B$3:$D$17,3)</f>
        <v>15</v>
      </c>
      <c r="T470" s="11" t="str">
        <f>VLOOKUP(DataCExterna!I470,edades!$B$3:$D$17,2)</f>
        <v>de 65 años a más</v>
      </c>
      <c r="U470" s="11" t="s">
        <v>1127</v>
      </c>
      <c r="V470" s="26">
        <f t="shared" si="46"/>
        <v>1</v>
      </c>
      <c r="W470" s="26">
        <v>1</v>
      </c>
      <c r="X470" s="26">
        <v>1</v>
      </c>
    </row>
    <row r="471" spans="1:24" x14ac:dyDescent="0.25">
      <c r="A471" s="11">
        <f t="shared" si="47"/>
        <v>470</v>
      </c>
      <c r="B471" s="11">
        <v>201505</v>
      </c>
      <c r="C471" s="11">
        <v>1234</v>
      </c>
      <c r="D471" s="11">
        <v>1</v>
      </c>
      <c r="E471" s="16" t="s">
        <v>631</v>
      </c>
      <c r="F471" s="16" t="s">
        <v>5</v>
      </c>
      <c r="G471" s="11" t="s">
        <v>1801</v>
      </c>
      <c r="H471" s="13" t="s">
        <v>1276</v>
      </c>
      <c r="I471" s="13">
        <v>52</v>
      </c>
      <c r="J471" s="14">
        <v>42125</v>
      </c>
      <c r="K471" s="11" t="s">
        <v>924</v>
      </c>
      <c r="L471" s="11">
        <v>1</v>
      </c>
      <c r="M471" s="11" t="s">
        <v>978</v>
      </c>
      <c r="N471" s="11" t="s">
        <v>935</v>
      </c>
      <c r="O471" s="13">
        <f t="shared" si="42"/>
        <v>1</v>
      </c>
      <c r="P471" s="13" t="str">
        <f t="shared" si="43"/>
        <v>Atenciones Medicas</v>
      </c>
      <c r="Q471" s="13">
        <f t="shared" si="44"/>
        <v>1</v>
      </c>
      <c r="R471" s="13" t="str">
        <f t="shared" si="45"/>
        <v>Hombre</v>
      </c>
      <c r="S471" s="11">
        <f>VLOOKUP(I471,edades!$B$3:$D$17,3)</f>
        <v>12</v>
      </c>
      <c r="T471" s="11" t="str">
        <f>VLOOKUP(DataCExterna!I471,edades!$B$3:$D$17,2)</f>
        <v>de 50 a 54 años</v>
      </c>
      <c r="U471" s="11" t="s">
        <v>978</v>
      </c>
      <c r="V471" s="26">
        <f t="shared" si="46"/>
        <v>0</v>
      </c>
      <c r="W471" s="24">
        <v>1</v>
      </c>
      <c r="X471" s="24">
        <v>0</v>
      </c>
    </row>
    <row r="472" spans="1:24" x14ac:dyDescent="0.25">
      <c r="A472" s="11">
        <f t="shared" si="47"/>
        <v>471</v>
      </c>
      <c r="B472" s="11">
        <v>201505</v>
      </c>
      <c r="C472" s="11">
        <v>1234</v>
      </c>
      <c r="D472" s="11">
        <v>1</v>
      </c>
      <c r="E472" s="16" t="s">
        <v>742</v>
      </c>
      <c r="F472" s="16" t="s">
        <v>5</v>
      </c>
      <c r="G472" s="11" t="s">
        <v>1460</v>
      </c>
      <c r="H472" s="13" t="s">
        <v>1276</v>
      </c>
      <c r="I472" s="13">
        <v>66</v>
      </c>
      <c r="J472" s="14">
        <v>42125</v>
      </c>
      <c r="K472" s="11" t="s">
        <v>925</v>
      </c>
      <c r="L472" s="11">
        <v>1</v>
      </c>
      <c r="M472" s="11" t="s">
        <v>195</v>
      </c>
      <c r="N472" s="11" t="s">
        <v>935</v>
      </c>
      <c r="O472" s="13">
        <f t="shared" si="42"/>
        <v>1</v>
      </c>
      <c r="P472" s="13" t="str">
        <f t="shared" si="43"/>
        <v>Atenciones Medicas</v>
      </c>
      <c r="Q472" s="13">
        <f t="shared" si="44"/>
        <v>1</v>
      </c>
      <c r="R472" s="13" t="str">
        <f t="shared" si="45"/>
        <v>Hombre</v>
      </c>
      <c r="S472" s="11">
        <f>VLOOKUP(I472,edades!$B$3:$D$17,3)</f>
        <v>15</v>
      </c>
      <c r="T472" s="11" t="str">
        <f>VLOOKUP(DataCExterna!I472,edades!$B$3:$D$17,2)</f>
        <v>de 65 años a más</v>
      </c>
      <c r="U472" s="11" t="s">
        <v>195</v>
      </c>
      <c r="V472" s="26">
        <f t="shared" si="46"/>
        <v>0</v>
      </c>
      <c r="W472" s="24">
        <v>1</v>
      </c>
      <c r="X472" s="24">
        <v>0</v>
      </c>
    </row>
    <row r="473" spans="1:24" x14ac:dyDescent="0.25">
      <c r="A473" s="11">
        <f t="shared" si="47"/>
        <v>472</v>
      </c>
      <c r="B473" s="11">
        <v>201505</v>
      </c>
      <c r="C473" s="11">
        <v>1234</v>
      </c>
      <c r="D473" s="11">
        <v>1</v>
      </c>
      <c r="E473" s="16" t="s">
        <v>693</v>
      </c>
      <c r="F473" s="16" t="s">
        <v>5</v>
      </c>
      <c r="G473" s="11" t="s">
        <v>1550</v>
      </c>
      <c r="H473" s="13" t="s">
        <v>1276</v>
      </c>
      <c r="I473" s="13">
        <v>17</v>
      </c>
      <c r="J473" s="14">
        <v>42132</v>
      </c>
      <c r="K473" s="11" t="s">
        <v>923</v>
      </c>
      <c r="L473" s="11">
        <v>1</v>
      </c>
      <c r="M473" s="11" t="s">
        <v>1109</v>
      </c>
      <c r="N473" s="15" t="s">
        <v>934</v>
      </c>
      <c r="O473" s="13">
        <f t="shared" si="42"/>
        <v>1</v>
      </c>
      <c r="P473" s="13" t="str">
        <f t="shared" si="43"/>
        <v>Atenciones Medicas</v>
      </c>
      <c r="Q473" s="13">
        <f t="shared" si="44"/>
        <v>1</v>
      </c>
      <c r="R473" s="13" t="str">
        <f t="shared" si="45"/>
        <v>Hombre</v>
      </c>
      <c r="S473" s="11">
        <f>VLOOKUP(I473,edades!$B$3:$D$17,3)</f>
        <v>5</v>
      </c>
      <c r="T473" s="11" t="str">
        <f>VLOOKUP(DataCExterna!I473,edades!$B$3:$D$17,2)</f>
        <v>de 15 a 19 años</v>
      </c>
      <c r="U473" s="11" t="s">
        <v>1109</v>
      </c>
      <c r="V473" s="26">
        <f t="shared" si="46"/>
        <v>1</v>
      </c>
      <c r="W473" s="26">
        <v>1</v>
      </c>
      <c r="X473" s="26">
        <v>1</v>
      </c>
    </row>
    <row r="474" spans="1:24" x14ac:dyDescent="0.25">
      <c r="A474" s="11">
        <f t="shared" si="47"/>
        <v>473</v>
      </c>
      <c r="B474" s="11">
        <v>201505</v>
      </c>
      <c r="C474" s="11">
        <v>1234</v>
      </c>
      <c r="D474" s="11">
        <v>1</v>
      </c>
      <c r="E474" s="16" t="s">
        <v>644</v>
      </c>
      <c r="F474" s="16" t="s">
        <v>5</v>
      </c>
      <c r="G474" s="11" t="s">
        <v>1765</v>
      </c>
      <c r="H474" s="13" t="s">
        <v>1276</v>
      </c>
      <c r="I474" s="13">
        <v>63</v>
      </c>
      <c r="J474" s="14">
        <v>42129</v>
      </c>
      <c r="K474" s="11" t="s">
        <v>924</v>
      </c>
      <c r="L474" s="11">
        <v>1</v>
      </c>
      <c r="M474" s="11" t="s">
        <v>8</v>
      </c>
      <c r="N474" s="11" t="s">
        <v>935</v>
      </c>
      <c r="O474" s="13">
        <f t="shared" si="42"/>
        <v>1</v>
      </c>
      <c r="P474" s="13" t="str">
        <f t="shared" si="43"/>
        <v>Atenciones Medicas</v>
      </c>
      <c r="Q474" s="13">
        <f t="shared" si="44"/>
        <v>1</v>
      </c>
      <c r="R474" s="13" t="str">
        <f t="shared" si="45"/>
        <v>Hombre</v>
      </c>
      <c r="S474" s="11">
        <f>VLOOKUP(I474,edades!$B$3:$D$17,3)</f>
        <v>14</v>
      </c>
      <c r="T474" s="11" t="str">
        <f>VLOOKUP(DataCExterna!I474,edades!$B$3:$D$17,2)</f>
        <v>de 60 a 64 años</v>
      </c>
      <c r="U474" s="11" t="s">
        <v>8</v>
      </c>
      <c r="V474" s="26">
        <f t="shared" si="46"/>
        <v>0</v>
      </c>
      <c r="W474" s="24">
        <v>1</v>
      </c>
      <c r="X474" s="24">
        <v>0</v>
      </c>
    </row>
    <row r="475" spans="1:24" x14ac:dyDescent="0.25">
      <c r="A475" s="11">
        <f t="shared" si="47"/>
        <v>474</v>
      </c>
      <c r="B475" s="11">
        <v>201505</v>
      </c>
      <c r="C475" s="11">
        <v>1234</v>
      </c>
      <c r="D475" s="11">
        <v>1</v>
      </c>
      <c r="E475" s="16" t="s">
        <v>648</v>
      </c>
      <c r="F475" s="16" t="s">
        <v>5</v>
      </c>
      <c r="G475" s="11" t="s">
        <v>1522</v>
      </c>
      <c r="H475" s="13" t="s">
        <v>1277</v>
      </c>
      <c r="I475" s="13">
        <v>40</v>
      </c>
      <c r="J475" s="14">
        <v>42129</v>
      </c>
      <c r="K475" s="11" t="s">
        <v>926</v>
      </c>
      <c r="L475" s="11">
        <v>2</v>
      </c>
      <c r="M475" s="11" t="s">
        <v>251</v>
      </c>
      <c r="N475" s="11" t="s">
        <v>936</v>
      </c>
      <c r="O475" s="13">
        <f t="shared" si="42"/>
        <v>2</v>
      </c>
      <c r="P475" s="13" t="str">
        <f t="shared" si="43"/>
        <v>Atenciones No Medicas</v>
      </c>
      <c r="Q475" s="13">
        <f t="shared" si="44"/>
        <v>2</v>
      </c>
      <c r="R475" s="13" t="str">
        <f t="shared" si="45"/>
        <v>Mujer</v>
      </c>
      <c r="S475" s="11">
        <f>VLOOKUP(I475,edades!$B$3:$D$17,3)</f>
        <v>10</v>
      </c>
      <c r="T475" s="11" t="str">
        <f>VLOOKUP(DataCExterna!I475,edades!$B$3:$D$17,2)</f>
        <v>de 40 a 44 años</v>
      </c>
      <c r="U475" s="11" t="s">
        <v>251</v>
      </c>
      <c r="V475" s="26">
        <f t="shared" si="46"/>
        <v>0</v>
      </c>
      <c r="W475" s="24">
        <v>1</v>
      </c>
      <c r="X475" s="24">
        <v>0</v>
      </c>
    </row>
    <row r="476" spans="1:24" x14ac:dyDescent="0.25">
      <c r="A476" s="11">
        <f t="shared" si="47"/>
        <v>475</v>
      </c>
      <c r="B476" s="11">
        <v>201505</v>
      </c>
      <c r="C476" s="11">
        <v>1234</v>
      </c>
      <c r="D476" s="11">
        <v>1</v>
      </c>
      <c r="E476" s="16" t="s">
        <v>648</v>
      </c>
      <c r="F476" s="16" t="s">
        <v>5</v>
      </c>
      <c r="G476" s="11" t="s">
        <v>1901</v>
      </c>
      <c r="H476" s="13" t="s">
        <v>1277</v>
      </c>
      <c r="I476" s="13">
        <v>40</v>
      </c>
      <c r="J476" s="14">
        <v>42138</v>
      </c>
      <c r="K476" s="11" t="s">
        <v>927</v>
      </c>
      <c r="L476" s="11">
        <v>2</v>
      </c>
      <c r="M476" s="11" t="s">
        <v>1220</v>
      </c>
      <c r="N476" s="11" t="s">
        <v>935</v>
      </c>
      <c r="O476" s="13">
        <f t="shared" si="42"/>
        <v>2</v>
      </c>
      <c r="P476" s="13" t="str">
        <f t="shared" si="43"/>
        <v>Atenciones No Medicas</v>
      </c>
      <c r="Q476" s="13">
        <f t="shared" si="44"/>
        <v>2</v>
      </c>
      <c r="R476" s="13" t="str">
        <f t="shared" si="45"/>
        <v>Mujer</v>
      </c>
      <c r="S476" s="11">
        <f>VLOOKUP(I476,edades!$B$3:$D$17,3)</f>
        <v>10</v>
      </c>
      <c r="T476" s="11" t="str">
        <f>VLOOKUP(DataCExterna!I476,edades!$B$3:$D$17,2)</f>
        <v>de 40 a 44 años</v>
      </c>
      <c r="U476" s="11" t="s">
        <v>1220</v>
      </c>
      <c r="V476" s="26">
        <f t="shared" si="46"/>
        <v>0</v>
      </c>
      <c r="W476" s="24">
        <v>1</v>
      </c>
      <c r="X476" s="24">
        <v>0</v>
      </c>
    </row>
    <row r="477" spans="1:24" x14ac:dyDescent="0.25">
      <c r="A477" s="11">
        <f t="shared" si="47"/>
        <v>476</v>
      </c>
      <c r="B477" s="11">
        <v>201505</v>
      </c>
      <c r="C477" s="11">
        <v>1234</v>
      </c>
      <c r="D477" s="11">
        <v>1</v>
      </c>
      <c r="E477" s="16" t="s">
        <v>792</v>
      </c>
      <c r="F477" s="16" t="s">
        <v>5</v>
      </c>
      <c r="G477" s="11" t="s">
        <v>2027</v>
      </c>
      <c r="H477" s="13" t="s">
        <v>1277</v>
      </c>
      <c r="I477" s="13">
        <v>46</v>
      </c>
      <c r="J477" s="14">
        <v>42137</v>
      </c>
      <c r="K477" s="11" t="s">
        <v>928</v>
      </c>
      <c r="L477" s="11">
        <v>2</v>
      </c>
      <c r="M477" s="11" t="s">
        <v>1254</v>
      </c>
      <c r="N477" s="11" t="s">
        <v>935</v>
      </c>
      <c r="O477" s="13">
        <f t="shared" si="42"/>
        <v>2</v>
      </c>
      <c r="P477" s="13" t="str">
        <f t="shared" si="43"/>
        <v>Atenciones No Medicas</v>
      </c>
      <c r="Q477" s="13">
        <f t="shared" si="44"/>
        <v>2</v>
      </c>
      <c r="R477" s="13" t="str">
        <f t="shared" si="45"/>
        <v>Mujer</v>
      </c>
      <c r="S477" s="11">
        <f>VLOOKUP(I477,edades!$B$3:$D$17,3)</f>
        <v>11</v>
      </c>
      <c r="T477" s="11" t="str">
        <f>VLOOKUP(DataCExterna!I477,edades!$B$3:$D$17,2)</f>
        <v>de 45 a 49 años</v>
      </c>
      <c r="U477" s="11" t="s">
        <v>1254</v>
      </c>
      <c r="V477" s="26">
        <f t="shared" si="46"/>
        <v>0</v>
      </c>
      <c r="W477" s="24">
        <v>1</v>
      </c>
      <c r="X477" s="24">
        <v>0</v>
      </c>
    </row>
    <row r="478" spans="1:24" x14ac:dyDescent="0.25">
      <c r="A478" s="11">
        <f t="shared" si="47"/>
        <v>477</v>
      </c>
      <c r="B478" s="11">
        <v>201505</v>
      </c>
      <c r="C478" s="11">
        <v>1234</v>
      </c>
      <c r="D478" s="11">
        <v>1</v>
      </c>
      <c r="E478" s="16" t="s">
        <v>861</v>
      </c>
      <c r="F478" s="16" t="s">
        <v>5</v>
      </c>
      <c r="G478" s="11" t="s">
        <v>2001</v>
      </c>
      <c r="H478" s="13" t="s">
        <v>1277</v>
      </c>
      <c r="I478" s="13">
        <v>34</v>
      </c>
      <c r="J478" s="14">
        <v>42137</v>
      </c>
      <c r="K478" s="11" t="s">
        <v>928</v>
      </c>
      <c r="L478" s="11">
        <v>2</v>
      </c>
      <c r="M478" s="11" t="s">
        <v>90</v>
      </c>
      <c r="N478" s="11" t="s">
        <v>936</v>
      </c>
      <c r="O478" s="13">
        <f t="shared" si="42"/>
        <v>2</v>
      </c>
      <c r="P478" s="13" t="str">
        <f t="shared" si="43"/>
        <v>Atenciones No Medicas</v>
      </c>
      <c r="Q478" s="13">
        <f t="shared" si="44"/>
        <v>2</v>
      </c>
      <c r="R478" s="13" t="str">
        <f t="shared" si="45"/>
        <v>Mujer</v>
      </c>
      <c r="S478" s="11">
        <f>VLOOKUP(I478,edades!$B$3:$D$17,3)</f>
        <v>9</v>
      </c>
      <c r="T478" s="11" t="str">
        <f>VLOOKUP(DataCExterna!I478,edades!$B$3:$D$17,2)</f>
        <v>de 35 a 39 años</v>
      </c>
      <c r="U478" s="11" t="s">
        <v>90</v>
      </c>
      <c r="V478" s="26">
        <f t="shared" si="46"/>
        <v>0</v>
      </c>
      <c r="W478" s="24">
        <v>1</v>
      </c>
      <c r="X478" s="24">
        <v>0</v>
      </c>
    </row>
    <row r="479" spans="1:24" x14ac:dyDescent="0.25">
      <c r="A479" s="11">
        <f t="shared" si="47"/>
        <v>478</v>
      </c>
      <c r="B479" s="11">
        <v>201505</v>
      </c>
      <c r="C479" s="11">
        <v>1234</v>
      </c>
      <c r="D479" s="11">
        <v>1</v>
      </c>
      <c r="E479" s="16" t="s">
        <v>764</v>
      </c>
      <c r="F479" s="16" t="s">
        <v>5</v>
      </c>
      <c r="G479" s="11" t="s">
        <v>1607</v>
      </c>
      <c r="H479" s="13" t="s">
        <v>1277</v>
      </c>
      <c r="I479" s="13">
        <v>66</v>
      </c>
      <c r="J479" s="14">
        <v>42135</v>
      </c>
      <c r="K479" s="11" t="s">
        <v>923</v>
      </c>
      <c r="L479" s="11">
        <v>1</v>
      </c>
      <c r="M479" s="11" t="s">
        <v>1079</v>
      </c>
      <c r="N479" s="11" t="s">
        <v>935</v>
      </c>
      <c r="O479" s="13">
        <f t="shared" si="42"/>
        <v>1</v>
      </c>
      <c r="P479" s="13" t="str">
        <f t="shared" si="43"/>
        <v>Atenciones Medicas</v>
      </c>
      <c r="Q479" s="13">
        <f t="shared" si="44"/>
        <v>2</v>
      </c>
      <c r="R479" s="13" t="str">
        <f t="shared" si="45"/>
        <v>Mujer</v>
      </c>
      <c r="S479" s="11">
        <f>VLOOKUP(I479,edades!$B$3:$D$17,3)</f>
        <v>15</v>
      </c>
      <c r="T479" s="11" t="str">
        <f>VLOOKUP(DataCExterna!I479,edades!$B$3:$D$17,2)</f>
        <v>de 65 años a más</v>
      </c>
      <c r="U479" s="11" t="s">
        <v>1079</v>
      </c>
      <c r="V479" s="26">
        <f t="shared" si="46"/>
        <v>0</v>
      </c>
      <c r="W479" s="24">
        <v>1</v>
      </c>
      <c r="X479" s="24">
        <v>0</v>
      </c>
    </row>
    <row r="480" spans="1:24" x14ac:dyDescent="0.25">
      <c r="A480" s="11">
        <f t="shared" si="47"/>
        <v>479</v>
      </c>
      <c r="B480" s="11">
        <v>201505</v>
      </c>
      <c r="C480" s="11">
        <v>1234</v>
      </c>
      <c r="D480" s="11">
        <v>1</v>
      </c>
      <c r="E480" s="16" t="s">
        <v>868</v>
      </c>
      <c r="F480" s="16" t="s">
        <v>5</v>
      </c>
      <c r="G480" s="11" t="s">
        <v>1459</v>
      </c>
      <c r="H480" s="13" t="s">
        <v>1276</v>
      </c>
      <c r="I480" s="13">
        <v>43</v>
      </c>
      <c r="J480" s="14">
        <v>42141</v>
      </c>
      <c r="K480" s="11" t="s">
        <v>925</v>
      </c>
      <c r="L480" s="11">
        <v>1</v>
      </c>
      <c r="M480" s="11" t="s">
        <v>242</v>
      </c>
      <c r="N480" s="11" t="s">
        <v>935</v>
      </c>
      <c r="O480" s="13">
        <f t="shared" si="42"/>
        <v>1</v>
      </c>
      <c r="P480" s="13" t="str">
        <f t="shared" si="43"/>
        <v>Atenciones Medicas</v>
      </c>
      <c r="Q480" s="13">
        <f t="shared" si="44"/>
        <v>1</v>
      </c>
      <c r="R480" s="13" t="str">
        <f t="shared" si="45"/>
        <v>Hombre</v>
      </c>
      <c r="S480" s="11">
        <f>VLOOKUP(I480,edades!$B$3:$D$17,3)</f>
        <v>10</v>
      </c>
      <c r="T480" s="11" t="str">
        <f>VLOOKUP(DataCExterna!I480,edades!$B$3:$D$17,2)</f>
        <v>de 40 a 44 años</v>
      </c>
      <c r="U480" s="11" t="s">
        <v>242</v>
      </c>
      <c r="V480" s="26">
        <f t="shared" si="46"/>
        <v>0</v>
      </c>
      <c r="W480" s="24">
        <v>1</v>
      </c>
      <c r="X480" s="24">
        <v>0</v>
      </c>
    </row>
    <row r="481" spans="1:24" x14ac:dyDescent="0.25">
      <c r="A481" s="11">
        <f t="shared" si="47"/>
        <v>480</v>
      </c>
      <c r="B481" s="11">
        <v>201505</v>
      </c>
      <c r="C481" s="11">
        <v>1234</v>
      </c>
      <c r="D481" s="11">
        <v>1</v>
      </c>
      <c r="E481" s="16" t="s">
        <v>632</v>
      </c>
      <c r="F481" s="16" t="s">
        <v>5</v>
      </c>
      <c r="G481" s="11" t="s">
        <v>1846</v>
      </c>
      <c r="H481" s="13" t="s">
        <v>1276</v>
      </c>
      <c r="I481" s="13">
        <v>69</v>
      </c>
      <c r="J481" s="14">
        <v>42125</v>
      </c>
      <c r="K481" s="11" t="s">
        <v>924</v>
      </c>
      <c r="L481" s="11">
        <v>1</v>
      </c>
      <c r="M481" s="11" t="s">
        <v>979</v>
      </c>
      <c r="N481" s="15" t="s">
        <v>934</v>
      </c>
      <c r="O481" s="13">
        <f t="shared" si="42"/>
        <v>1</v>
      </c>
      <c r="P481" s="13" t="str">
        <f t="shared" si="43"/>
        <v>Atenciones Medicas</v>
      </c>
      <c r="Q481" s="13">
        <f t="shared" si="44"/>
        <v>1</v>
      </c>
      <c r="R481" s="13" t="str">
        <f t="shared" si="45"/>
        <v>Hombre</v>
      </c>
      <c r="S481" s="11">
        <f>VLOOKUP(I481,edades!$B$3:$D$17,3)</f>
        <v>15</v>
      </c>
      <c r="T481" s="11" t="str">
        <f>VLOOKUP(DataCExterna!I481,edades!$B$3:$D$17,2)</f>
        <v>de 65 años a más</v>
      </c>
      <c r="U481" s="11" t="s">
        <v>979</v>
      </c>
      <c r="V481" s="26">
        <f t="shared" si="46"/>
        <v>1</v>
      </c>
      <c r="W481" s="26">
        <v>1</v>
      </c>
      <c r="X481" s="26">
        <v>1</v>
      </c>
    </row>
    <row r="482" spans="1:24" x14ac:dyDescent="0.25">
      <c r="A482" s="11">
        <f t="shared" si="47"/>
        <v>481</v>
      </c>
      <c r="B482" s="11">
        <v>201505</v>
      </c>
      <c r="C482" s="11">
        <v>1234</v>
      </c>
      <c r="D482" s="11">
        <v>1</v>
      </c>
      <c r="E482" s="16" t="s">
        <v>800</v>
      </c>
      <c r="F482" s="16" t="s">
        <v>5</v>
      </c>
      <c r="G482" s="32" t="s">
        <v>1286</v>
      </c>
      <c r="H482" s="13" t="s">
        <v>1277</v>
      </c>
      <c r="I482" s="13">
        <v>39</v>
      </c>
      <c r="J482" s="14">
        <v>42130</v>
      </c>
      <c r="K482" s="11" t="s">
        <v>931</v>
      </c>
      <c r="L482" s="11">
        <v>1</v>
      </c>
      <c r="M482" s="11" t="s">
        <v>996</v>
      </c>
      <c r="N482" s="33" t="s">
        <v>934</v>
      </c>
      <c r="O482" s="13">
        <f t="shared" si="42"/>
        <v>1</v>
      </c>
      <c r="P482" s="13" t="str">
        <f t="shared" si="43"/>
        <v>Atenciones Medicas</v>
      </c>
      <c r="Q482" s="13">
        <f t="shared" si="44"/>
        <v>2</v>
      </c>
      <c r="R482" s="13" t="str">
        <f t="shared" si="45"/>
        <v>Mujer</v>
      </c>
      <c r="S482" s="11">
        <f>VLOOKUP(I482,edades!$B$3:$D$17,3)</f>
        <v>9</v>
      </c>
      <c r="T482" s="11" t="str">
        <f>VLOOKUP(DataCExterna!I482,edades!$B$3:$D$17,2)</f>
        <v>de 35 a 39 años</v>
      </c>
      <c r="U482" s="11" t="s">
        <v>996</v>
      </c>
      <c r="V482" s="26">
        <f t="shared" si="46"/>
        <v>1</v>
      </c>
      <c r="W482" s="25">
        <v>0</v>
      </c>
      <c r="X482" s="25">
        <v>1</v>
      </c>
    </row>
    <row r="483" spans="1:24" x14ac:dyDescent="0.25">
      <c r="A483" s="11">
        <f t="shared" si="47"/>
        <v>482</v>
      </c>
      <c r="B483" s="11">
        <v>201505</v>
      </c>
      <c r="C483" s="11">
        <v>1234</v>
      </c>
      <c r="D483" s="11">
        <v>1</v>
      </c>
      <c r="E483" s="16" t="s">
        <v>787</v>
      </c>
      <c r="F483" s="16" t="s">
        <v>5</v>
      </c>
      <c r="G483" s="17" t="s">
        <v>1288</v>
      </c>
      <c r="H483" s="13" t="s">
        <v>1277</v>
      </c>
      <c r="I483" s="13">
        <v>35</v>
      </c>
      <c r="J483" s="14">
        <v>42132</v>
      </c>
      <c r="K483" s="11" t="s">
        <v>931</v>
      </c>
      <c r="L483" s="11">
        <v>1</v>
      </c>
      <c r="M483" s="11" t="s">
        <v>996</v>
      </c>
      <c r="N483" s="15" t="s">
        <v>934</v>
      </c>
      <c r="O483" s="13">
        <f t="shared" si="42"/>
        <v>1</v>
      </c>
      <c r="P483" s="13" t="str">
        <f t="shared" si="43"/>
        <v>Atenciones Medicas</v>
      </c>
      <c r="Q483" s="13">
        <f t="shared" si="44"/>
        <v>2</v>
      </c>
      <c r="R483" s="13" t="str">
        <f t="shared" si="45"/>
        <v>Mujer</v>
      </c>
      <c r="S483" s="11">
        <f>VLOOKUP(I483,edades!$B$3:$D$17,3)</f>
        <v>9</v>
      </c>
      <c r="T483" s="11" t="str">
        <f>VLOOKUP(DataCExterna!I483,edades!$B$3:$D$17,2)</f>
        <v>de 35 a 39 años</v>
      </c>
      <c r="U483" s="11" t="s">
        <v>996</v>
      </c>
      <c r="V483" s="26">
        <f t="shared" si="46"/>
        <v>1</v>
      </c>
      <c r="W483" s="26">
        <v>1</v>
      </c>
      <c r="X483" s="26">
        <v>1</v>
      </c>
    </row>
    <row r="484" spans="1:24" x14ac:dyDescent="0.25">
      <c r="A484" s="11">
        <f t="shared" si="47"/>
        <v>483</v>
      </c>
      <c r="B484" s="11">
        <v>201505</v>
      </c>
      <c r="C484" s="11">
        <v>1234</v>
      </c>
      <c r="D484" s="11">
        <v>1</v>
      </c>
      <c r="E484" s="16" t="s">
        <v>910</v>
      </c>
      <c r="F484" s="16" t="s">
        <v>5</v>
      </c>
      <c r="G484" s="11" t="s">
        <v>1923</v>
      </c>
      <c r="H484" s="13" t="s">
        <v>1276</v>
      </c>
      <c r="I484" s="13">
        <v>41</v>
      </c>
      <c r="J484" s="14">
        <v>42135</v>
      </c>
      <c r="K484" s="11" t="s">
        <v>927</v>
      </c>
      <c r="L484" s="11">
        <v>2</v>
      </c>
      <c r="M484" s="11" t="s">
        <v>1136</v>
      </c>
      <c r="N484" s="11" t="s">
        <v>935</v>
      </c>
      <c r="O484" s="13">
        <f t="shared" si="42"/>
        <v>2</v>
      </c>
      <c r="P484" s="13" t="str">
        <f t="shared" si="43"/>
        <v>Atenciones No Medicas</v>
      </c>
      <c r="Q484" s="13">
        <f t="shared" si="44"/>
        <v>1</v>
      </c>
      <c r="R484" s="13" t="str">
        <f t="shared" si="45"/>
        <v>Hombre</v>
      </c>
      <c r="S484" s="11">
        <f>VLOOKUP(I484,edades!$B$3:$D$17,3)</f>
        <v>10</v>
      </c>
      <c r="T484" s="11" t="str">
        <f>VLOOKUP(DataCExterna!I484,edades!$B$3:$D$17,2)</f>
        <v>de 40 a 44 años</v>
      </c>
      <c r="U484" s="11" t="s">
        <v>1136</v>
      </c>
      <c r="V484" s="26">
        <f t="shared" si="46"/>
        <v>0</v>
      </c>
      <c r="W484" s="24">
        <v>1</v>
      </c>
      <c r="X484" s="24">
        <v>0</v>
      </c>
    </row>
    <row r="485" spans="1:24" x14ac:dyDescent="0.25">
      <c r="A485" s="11">
        <f t="shared" si="47"/>
        <v>484</v>
      </c>
      <c r="B485" s="11">
        <v>201505</v>
      </c>
      <c r="C485" s="11">
        <v>1234</v>
      </c>
      <c r="D485" s="11">
        <v>1</v>
      </c>
      <c r="E485" s="16" t="s">
        <v>701</v>
      </c>
      <c r="F485" s="16" t="s">
        <v>5</v>
      </c>
      <c r="G485" s="11" t="s">
        <v>1623</v>
      </c>
      <c r="H485" s="13" t="s">
        <v>1277</v>
      </c>
      <c r="I485" s="13">
        <v>12</v>
      </c>
      <c r="J485" s="14">
        <v>42135</v>
      </c>
      <c r="K485" s="11" t="s">
        <v>923</v>
      </c>
      <c r="L485" s="11">
        <v>1</v>
      </c>
      <c r="M485" s="11" t="s">
        <v>1069</v>
      </c>
      <c r="N485" s="11" t="s">
        <v>935</v>
      </c>
      <c r="O485" s="13">
        <f t="shared" si="42"/>
        <v>1</v>
      </c>
      <c r="P485" s="13" t="str">
        <f t="shared" si="43"/>
        <v>Atenciones Medicas</v>
      </c>
      <c r="Q485" s="13">
        <f t="shared" si="44"/>
        <v>2</v>
      </c>
      <c r="R485" s="13" t="str">
        <f t="shared" si="45"/>
        <v>Mujer</v>
      </c>
      <c r="S485" s="11">
        <f>VLOOKUP(I485,edades!$B$3:$D$17,3)</f>
        <v>4</v>
      </c>
      <c r="T485" s="11" t="str">
        <f>VLOOKUP(DataCExterna!I485,edades!$B$3:$D$17,2)</f>
        <v>de 10 a 14 años</v>
      </c>
      <c r="U485" s="11" t="s">
        <v>1069</v>
      </c>
      <c r="V485" s="26">
        <f t="shared" si="46"/>
        <v>0</v>
      </c>
      <c r="W485" s="24">
        <v>1</v>
      </c>
      <c r="X485" s="24">
        <v>0</v>
      </c>
    </row>
    <row r="486" spans="1:24" x14ac:dyDescent="0.25">
      <c r="A486" s="11">
        <f t="shared" si="47"/>
        <v>485</v>
      </c>
      <c r="B486" s="11">
        <v>201505</v>
      </c>
      <c r="C486" s="11">
        <v>1234</v>
      </c>
      <c r="D486" s="11">
        <v>1</v>
      </c>
      <c r="E486" s="16" t="s">
        <v>907</v>
      </c>
      <c r="F486" s="16" t="s">
        <v>5</v>
      </c>
      <c r="G486" s="11" t="s">
        <v>2025</v>
      </c>
      <c r="H486" s="13" t="s">
        <v>1277</v>
      </c>
      <c r="I486" s="13">
        <v>44</v>
      </c>
      <c r="J486" s="14">
        <v>42140</v>
      </c>
      <c r="K486" s="11" t="s">
        <v>928</v>
      </c>
      <c r="L486" s="11">
        <v>2</v>
      </c>
      <c r="M486" s="11" t="s">
        <v>1268</v>
      </c>
      <c r="N486" s="15" t="s">
        <v>934</v>
      </c>
      <c r="O486" s="13">
        <f t="shared" si="42"/>
        <v>2</v>
      </c>
      <c r="P486" s="13" t="str">
        <f t="shared" si="43"/>
        <v>Atenciones No Medicas</v>
      </c>
      <c r="Q486" s="13">
        <f t="shared" si="44"/>
        <v>2</v>
      </c>
      <c r="R486" s="13" t="str">
        <f t="shared" si="45"/>
        <v>Mujer</v>
      </c>
      <c r="S486" s="11">
        <f>VLOOKUP(I486,edades!$B$3:$D$17,3)</f>
        <v>10</v>
      </c>
      <c r="T486" s="11" t="str">
        <f>VLOOKUP(DataCExterna!I486,edades!$B$3:$D$17,2)</f>
        <v>de 40 a 44 años</v>
      </c>
      <c r="U486" s="11" t="s">
        <v>1268</v>
      </c>
      <c r="V486" s="26">
        <f t="shared" si="46"/>
        <v>1</v>
      </c>
      <c r="W486" s="26">
        <v>1</v>
      </c>
      <c r="X486" s="26">
        <v>1</v>
      </c>
    </row>
    <row r="487" spans="1:24" x14ac:dyDescent="0.25">
      <c r="A487" s="11">
        <f t="shared" si="47"/>
        <v>486</v>
      </c>
      <c r="B487" s="11">
        <v>201505</v>
      </c>
      <c r="C487" s="11">
        <v>1234</v>
      </c>
      <c r="D487" s="11">
        <v>1</v>
      </c>
      <c r="E487" s="16" t="s">
        <v>748</v>
      </c>
      <c r="F487" s="16" t="s">
        <v>5</v>
      </c>
      <c r="G487" s="11" t="s">
        <v>1872</v>
      </c>
      <c r="H487" s="13" t="s">
        <v>1276</v>
      </c>
      <c r="I487" s="13">
        <v>65</v>
      </c>
      <c r="J487" s="14">
        <v>42137</v>
      </c>
      <c r="K487" s="11" t="s">
        <v>927</v>
      </c>
      <c r="L487" s="11">
        <v>2</v>
      </c>
      <c r="M487" s="11" t="s">
        <v>1141</v>
      </c>
      <c r="N487" s="15" t="s">
        <v>934</v>
      </c>
      <c r="O487" s="13">
        <f t="shared" si="42"/>
        <v>2</v>
      </c>
      <c r="P487" s="13" t="str">
        <f t="shared" si="43"/>
        <v>Atenciones No Medicas</v>
      </c>
      <c r="Q487" s="13">
        <f t="shared" si="44"/>
        <v>1</v>
      </c>
      <c r="R487" s="13" t="str">
        <f t="shared" si="45"/>
        <v>Hombre</v>
      </c>
      <c r="S487" s="11">
        <f>VLOOKUP(I487,edades!$B$3:$D$17,3)</f>
        <v>15</v>
      </c>
      <c r="T487" s="11" t="str">
        <f>VLOOKUP(DataCExterna!I487,edades!$B$3:$D$17,2)</f>
        <v>de 65 años a más</v>
      </c>
      <c r="U487" s="11" t="s">
        <v>1141</v>
      </c>
      <c r="V487" s="26">
        <f t="shared" si="46"/>
        <v>1</v>
      </c>
      <c r="W487" s="26">
        <v>1</v>
      </c>
      <c r="X487" s="26">
        <v>1</v>
      </c>
    </row>
    <row r="488" spans="1:24" x14ac:dyDescent="0.25">
      <c r="A488" s="11">
        <f t="shared" si="47"/>
        <v>487</v>
      </c>
      <c r="B488" s="11">
        <v>201505</v>
      </c>
      <c r="C488" s="11">
        <v>1234</v>
      </c>
      <c r="D488" s="11">
        <v>1</v>
      </c>
      <c r="E488" s="16" t="s">
        <v>725</v>
      </c>
      <c r="F488" s="16" t="s">
        <v>5</v>
      </c>
      <c r="G488" s="11" t="s">
        <v>1454</v>
      </c>
      <c r="H488" s="13" t="s">
        <v>1277</v>
      </c>
      <c r="I488" s="13">
        <v>2</v>
      </c>
      <c r="J488" s="14">
        <v>42125</v>
      </c>
      <c r="K488" s="11" t="s">
        <v>925</v>
      </c>
      <c r="L488" s="11">
        <v>1</v>
      </c>
      <c r="M488" s="11" t="s">
        <v>1055</v>
      </c>
      <c r="N488" s="11" t="s">
        <v>935</v>
      </c>
      <c r="O488" s="13">
        <f t="shared" si="42"/>
        <v>1</v>
      </c>
      <c r="P488" s="13" t="str">
        <f t="shared" si="43"/>
        <v>Atenciones Medicas</v>
      </c>
      <c r="Q488" s="13">
        <f t="shared" si="44"/>
        <v>2</v>
      </c>
      <c r="R488" s="13" t="str">
        <f t="shared" si="45"/>
        <v>Mujer</v>
      </c>
      <c r="S488" s="11">
        <f>VLOOKUP(I488,edades!$B$3:$D$17,3)</f>
        <v>2</v>
      </c>
      <c r="T488" s="11" t="str">
        <f>VLOOKUP(DataCExterna!I488,edades!$B$3:$D$17,2)</f>
        <v>de 1 a 4 años</v>
      </c>
      <c r="U488" s="11" t="s">
        <v>1055</v>
      </c>
      <c r="V488" s="26">
        <f t="shared" si="46"/>
        <v>0</v>
      </c>
      <c r="W488" s="24">
        <v>1</v>
      </c>
      <c r="X488" s="24">
        <v>0</v>
      </c>
    </row>
    <row r="489" spans="1:24" x14ac:dyDescent="0.25">
      <c r="A489" s="11">
        <f t="shared" si="47"/>
        <v>488</v>
      </c>
      <c r="B489" s="11">
        <v>201505</v>
      </c>
      <c r="C489" s="11">
        <v>1234</v>
      </c>
      <c r="D489" s="11">
        <v>1</v>
      </c>
      <c r="E489" s="16" t="s">
        <v>777</v>
      </c>
      <c r="F489" s="16" t="s">
        <v>5</v>
      </c>
      <c r="G489" s="11" t="s">
        <v>1936</v>
      </c>
      <c r="H489" s="13" t="s">
        <v>1277</v>
      </c>
      <c r="I489" s="13">
        <v>84</v>
      </c>
      <c r="J489" s="14">
        <v>42125</v>
      </c>
      <c r="K489" s="11" t="s">
        <v>927</v>
      </c>
      <c r="L489" s="11">
        <v>2</v>
      </c>
      <c r="M489" s="11" t="s">
        <v>1133</v>
      </c>
      <c r="N489" s="11" t="s">
        <v>936</v>
      </c>
      <c r="O489" s="13">
        <f t="shared" si="42"/>
        <v>2</v>
      </c>
      <c r="P489" s="13" t="str">
        <f t="shared" si="43"/>
        <v>Atenciones No Medicas</v>
      </c>
      <c r="Q489" s="13">
        <f t="shared" si="44"/>
        <v>2</v>
      </c>
      <c r="R489" s="13" t="str">
        <f t="shared" si="45"/>
        <v>Mujer</v>
      </c>
      <c r="S489" s="11">
        <f>VLOOKUP(I489,edades!$B$3:$D$17,3)</f>
        <v>15</v>
      </c>
      <c r="T489" s="11" t="str">
        <f>VLOOKUP(DataCExterna!I489,edades!$B$3:$D$17,2)</f>
        <v>de 65 años a más</v>
      </c>
      <c r="U489" s="11" t="s">
        <v>1133</v>
      </c>
      <c r="V489" s="26">
        <f t="shared" si="46"/>
        <v>0</v>
      </c>
      <c r="W489" s="24">
        <v>1</v>
      </c>
      <c r="X489" s="24">
        <v>0</v>
      </c>
    </row>
    <row r="490" spans="1:24" x14ac:dyDescent="0.25">
      <c r="A490" s="11">
        <f t="shared" si="47"/>
        <v>489</v>
      </c>
      <c r="B490" s="11">
        <v>201505</v>
      </c>
      <c r="C490" s="11">
        <v>1234</v>
      </c>
      <c r="D490" s="11">
        <v>1</v>
      </c>
      <c r="E490" s="16" t="s">
        <v>763</v>
      </c>
      <c r="F490" s="16" t="s">
        <v>5</v>
      </c>
      <c r="G490" s="11" t="s">
        <v>2032</v>
      </c>
      <c r="H490" s="13" t="s">
        <v>1277</v>
      </c>
      <c r="I490" s="13">
        <v>42</v>
      </c>
      <c r="J490" s="14">
        <v>42140</v>
      </c>
      <c r="K490" s="11" t="s">
        <v>928</v>
      </c>
      <c r="L490" s="11">
        <v>2</v>
      </c>
      <c r="M490" s="11" t="s">
        <v>1264</v>
      </c>
      <c r="N490" s="11" t="s">
        <v>936</v>
      </c>
      <c r="O490" s="13">
        <f t="shared" si="42"/>
        <v>2</v>
      </c>
      <c r="P490" s="13" t="str">
        <f t="shared" si="43"/>
        <v>Atenciones No Medicas</v>
      </c>
      <c r="Q490" s="13">
        <f t="shared" si="44"/>
        <v>2</v>
      </c>
      <c r="R490" s="13" t="str">
        <f t="shared" si="45"/>
        <v>Mujer</v>
      </c>
      <c r="S490" s="11">
        <f>VLOOKUP(I490,edades!$B$3:$D$17,3)</f>
        <v>10</v>
      </c>
      <c r="T490" s="11" t="str">
        <f>VLOOKUP(DataCExterna!I490,edades!$B$3:$D$17,2)</f>
        <v>de 40 a 44 años</v>
      </c>
      <c r="U490" s="11" t="s">
        <v>1264</v>
      </c>
      <c r="V490" s="26">
        <f t="shared" si="46"/>
        <v>0</v>
      </c>
      <c r="W490" s="24">
        <v>1</v>
      </c>
      <c r="X490" s="24">
        <v>0</v>
      </c>
    </row>
    <row r="491" spans="1:24" x14ac:dyDescent="0.25">
      <c r="A491" s="11">
        <f t="shared" si="47"/>
        <v>490</v>
      </c>
      <c r="B491" s="11">
        <v>201505</v>
      </c>
      <c r="C491" s="11">
        <v>1234</v>
      </c>
      <c r="D491" s="11">
        <v>1</v>
      </c>
      <c r="E491" s="16" t="s">
        <v>435</v>
      </c>
      <c r="F491" s="16" t="s">
        <v>5</v>
      </c>
      <c r="G491" s="11" t="s">
        <v>1650</v>
      </c>
      <c r="H491" s="13" t="s">
        <v>1276</v>
      </c>
      <c r="I491" s="13">
        <v>26</v>
      </c>
      <c r="J491" s="14">
        <v>42135</v>
      </c>
      <c r="K491" s="11" t="s">
        <v>923</v>
      </c>
      <c r="L491" s="11">
        <v>1</v>
      </c>
      <c r="M491" s="11" t="s">
        <v>226</v>
      </c>
      <c r="N491" s="15" t="s">
        <v>934</v>
      </c>
      <c r="O491" s="13">
        <f t="shared" si="42"/>
        <v>1</v>
      </c>
      <c r="P491" s="13" t="str">
        <f t="shared" si="43"/>
        <v>Atenciones Medicas</v>
      </c>
      <c r="Q491" s="13">
        <f t="shared" si="44"/>
        <v>1</v>
      </c>
      <c r="R491" s="13" t="str">
        <f t="shared" si="45"/>
        <v>Hombre</v>
      </c>
      <c r="S491" s="11">
        <f>VLOOKUP(I491,edades!$B$3:$D$17,3)</f>
        <v>7</v>
      </c>
      <c r="T491" s="11" t="str">
        <f>VLOOKUP(DataCExterna!I491,edades!$B$3:$D$17,2)</f>
        <v>de 25 a 29 años</v>
      </c>
      <c r="U491" s="11" t="s">
        <v>226</v>
      </c>
      <c r="V491" s="26">
        <f t="shared" si="46"/>
        <v>1</v>
      </c>
      <c r="W491" s="26">
        <v>1</v>
      </c>
      <c r="X491" s="26">
        <v>1</v>
      </c>
    </row>
    <row r="492" spans="1:24" x14ac:dyDescent="0.25">
      <c r="A492" s="11">
        <f t="shared" si="47"/>
        <v>491</v>
      </c>
      <c r="B492" s="11">
        <v>201505</v>
      </c>
      <c r="C492" s="11">
        <v>1234</v>
      </c>
      <c r="D492" s="11">
        <v>1</v>
      </c>
      <c r="E492" s="16" t="s">
        <v>914</v>
      </c>
      <c r="F492" s="16" t="s">
        <v>5</v>
      </c>
      <c r="G492" s="11" t="s">
        <v>1967</v>
      </c>
      <c r="H492" s="13" t="s">
        <v>1276</v>
      </c>
      <c r="I492" s="13">
        <v>0</v>
      </c>
      <c r="J492" s="14">
        <v>42138</v>
      </c>
      <c r="K492" s="11" t="s">
        <v>932</v>
      </c>
      <c r="L492" s="11">
        <v>1</v>
      </c>
      <c r="M492" s="11" t="s">
        <v>1247</v>
      </c>
      <c r="N492" s="11" t="s">
        <v>935</v>
      </c>
      <c r="O492" s="13">
        <f t="shared" si="42"/>
        <v>1</v>
      </c>
      <c r="P492" s="13" t="str">
        <f t="shared" si="43"/>
        <v>Atenciones Medicas</v>
      </c>
      <c r="Q492" s="13">
        <f t="shared" si="44"/>
        <v>1</v>
      </c>
      <c r="R492" s="13" t="str">
        <f t="shared" si="45"/>
        <v>Hombre</v>
      </c>
      <c r="S492" s="11">
        <f>VLOOKUP(I492,edades!$B$3:$D$17,3)</f>
        <v>1</v>
      </c>
      <c r="T492" s="11" t="str">
        <f>VLOOKUP(DataCExterna!I492,edades!$B$3:$D$17,2)</f>
        <v>Menores  de 1 año</v>
      </c>
      <c r="U492" s="11" t="s">
        <v>1247</v>
      </c>
      <c r="V492" s="26">
        <f t="shared" si="46"/>
        <v>0</v>
      </c>
      <c r="W492" s="24">
        <v>1</v>
      </c>
      <c r="X492" s="24">
        <v>0</v>
      </c>
    </row>
    <row r="493" spans="1:24" x14ac:dyDescent="0.25">
      <c r="A493" s="11">
        <f t="shared" si="47"/>
        <v>492</v>
      </c>
      <c r="B493" s="11">
        <v>201505</v>
      </c>
      <c r="C493" s="11">
        <v>1234</v>
      </c>
      <c r="D493" s="11">
        <v>1</v>
      </c>
      <c r="E493" s="16" t="s">
        <v>545</v>
      </c>
      <c r="F493" s="16" t="s">
        <v>5</v>
      </c>
      <c r="G493" s="11" t="s">
        <v>1345</v>
      </c>
      <c r="H493" s="13" t="s">
        <v>1277</v>
      </c>
      <c r="I493" s="13">
        <v>39</v>
      </c>
      <c r="J493" s="14">
        <v>42132</v>
      </c>
      <c r="K493" s="11" t="s">
        <v>931</v>
      </c>
      <c r="L493" s="11">
        <v>1</v>
      </c>
      <c r="M493" s="11" t="s">
        <v>1237</v>
      </c>
      <c r="N493" s="11" t="s">
        <v>936</v>
      </c>
      <c r="O493" s="13">
        <f t="shared" si="42"/>
        <v>1</v>
      </c>
      <c r="P493" s="13" t="str">
        <f t="shared" si="43"/>
        <v>Atenciones Medicas</v>
      </c>
      <c r="Q493" s="13">
        <f t="shared" si="44"/>
        <v>2</v>
      </c>
      <c r="R493" s="13" t="str">
        <f t="shared" si="45"/>
        <v>Mujer</v>
      </c>
      <c r="S493" s="11">
        <f>VLOOKUP(I493,edades!$B$3:$D$17,3)</f>
        <v>9</v>
      </c>
      <c r="T493" s="11" t="str">
        <f>VLOOKUP(DataCExterna!I493,edades!$B$3:$D$17,2)</f>
        <v>de 35 a 39 años</v>
      </c>
      <c r="U493" s="11" t="s">
        <v>1237</v>
      </c>
      <c r="V493" s="26">
        <f t="shared" si="46"/>
        <v>0</v>
      </c>
      <c r="W493" s="24">
        <v>1</v>
      </c>
      <c r="X493" s="24">
        <v>0</v>
      </c>
    </row>
    <row r="494" spans="1:24" x14ac:dyDescent="0.25">
      <c r="A494" s="11">
        <f t="shared" si="47"/>
        <v>493</v>
      </c>
      <c r="B494" s="11">
        <v>201505</v>
      </c>
      <c r="C494" s="11">
        <v>1234</v>
      </c>
      <c r="D494" s="11">
        <v>1</v>
      </c>
      <c r="E494" s="16" t="s">
        <v>506</v>
      </c>
      <c r="F494" s="16" t="s">
        <v>5</v>
      </c>
      <c r="G494" s="17" t="s">
        <v>1288</v>
      </c>
      <c r="H494" s="13" t="s">
        <v>1277</v>
      </c>
      <c r="I494" s="13">
        <v>35</v>
      </c>
      <c r="J494" s="14">
        <v>42130</v>
      </c>
      <c r="K494" s="11" t="s">
        <v>931</v>
      </c>
      <c r="L494" s="11">
        <v>1</v>
      </c>
      <c r="M494" s="11" t="s">
        <v>995</v>
      </c>
      <c r="N494" s="15" t="s">
        <v>934</v>
      </c>
      <c r="O494" s="13">
        <f t="shared" si="42"/>
        <v>1</v>
      </c>
      <c r="P494" s="13" t="str">
        <f t="shared" si="43"/>
        <v>Atenciones Medicas</v>
      </c>
      <c r="Q494" s="13">
        <f t="shared" si="44"/>
        <v>2</v>
      </c>
      <c r="R494" s="13" t="str">
        <f t="shared" si="45"/>
        <v>Mujer</v>
      </c>
      <c r="S494" s="11">
        <f>VLOOKUP(I494,edades!$B$3:$D$17,3)</f>
        <v>9</v>
      </c>
      <c r="T494" s="11" t="str">
        <f>VLOOKUP(DataCExterna!I494,edades!$B$3:$D$17,2)</f>
        <v>de 35 a 39 años</v>
      </c>
      <c r="U494" s="11" t="s">
        <v>995</v>
      </c>
      <c r="V494" s="26">
        <f t="shared" si="46"/>
        <v>1</v>
      </c>
      <c r="W494" s="25">
        <v>0</v>
      </c>
      <c r="X494" s="25">
        <v>1</v>
      </c>
    </row>
    <row r="495" spans="1:24" x14ac:dyDescent="0.25">
      <c r="A495" s="11">
        <f t="shared" si="47"/>
        <v>494</v>
      </c>
      <c r="B495" s="11">
        <v>201505</v>
      </c>
      <c r="C495" s="11">
        <v>1234</v>
      </c>
      <c r="D495" s="11">
        <v>1</v>
      </c>
      <c r="E495" s="16" t="s">
        <v>497</v>
      </c>
      <c r="F495" s="16" t="s">
        <v>5</v>
      </c>
      <c r="G495" s="11" t="s">
        <v>1305</v>
      </c>
      <c r="H495" s="13" t="s">
        <v>1277</v>
      </c>
      <c r="I495" s="13">
        <v>40</v>
      </c>
      <c r="J495" s="14">
        <v>42138</v>
      </c>
      <c r="K495" s="11" t="s">
        <v>931</v>
      </c>
      <c r="L495" s="11">
        <v>1</v>
      </c>
      <c r="M495" s="11" t="s">
        <v>197</v>
      </c>
      <c r="N495" s="11" t="s">
        <v>935</v>
      </c>
      <c r="O495" s="13">
        <f t="shared" si="42"/>
        <v>1</v>
      </c>
      <c r="P495" s="13" t="str">
        <f t="shared" si="43"/>
        <v>Atenciones Medicas</v>
      </c>
      <c r="Q495" s="13">
        <f t="shared" si="44"/>
        <v>2</v>
      </c>
      <c r="R495" s="13" t="str">
        <f t="shared" si="45"/>
        <v>Mujer</v>
      </c>
      <c r="S495" s="11">
        <f>VLOOKUP(I495,edades!$B$3:$D$17,3)</f>
        <v>10</v>
      </c>
      <c r="T495" s="11" t="str">
        <f>VLOOKUP(DataCExterna!I495,edades!$B$3:$D$17,2)</f>
        <v>de 40 a 44 años</v>
      </c>
      <c r="U495" s="11" t="s">
        <v>197</v>
      </c>
      <c r="V495" s="26">
        <f t="shared" si="46"/>
        <v>0</v>
      </c>
      <c r="W495" s="24">
        <v>1</v>
      </c>
      <c r="X495" s="24">
        <v>0</v>
      </c>
    </row>
    <row r="496" spans="1:24" x14ac:dyDescent="0.25">
      <c r="A496" s="11">
        <f t="shared" si="47"/>
        <v>495</v>
      </c>
      <c r="B496" s="11">
        <v>201505</v>
      </c>
      <c r="C496" s="11">
        <v>1234</v>
      </c>
      <c r="D496" s="11">
        <v>1</v>
      </c>
      <c r="E496" s="16" t="s">
        <v>575</v>
      </c>
      <c r="F496" s="16" t="s">
        <v>5</v>
      </c>
      <c r="G496" s="11" t="s">
        <v>1749</v>
      </c>
      <c r="H496" s="13" t="s">
        <v>1276</v>
      </c>
      <c r="I496" s="13">
        <v>71</v>
      </c>
      <c r="J496" s="14">
        <v>42134</v>
      </c>
      <c r="K496" s="11" t="s">
        <v>923</v>
      </c>
      <c r="L496" s="11">
        <v>1</v>
      </c>
      <c r="M496" s="11" t="s">
        <v>940</v>
      </c>
      <c r="N496" s="11" t="s">
        <v>936</v>
      </c>
      <c r="O496" s="13">
        <f t="shared" si="42"/>
        <v>1</v>
      </c>
      <c r="P496" s="13" t="str">
        <f t="shared" si="43"/>
        <v>Atenciones Medicas</v>
      </c>
      <c r="Q496" s="13">
        <f t="shared" si="44"/>
        <v>1</v>
      </c>
      <c r="R496" s="13" t="str">
        <f t="shared" si="45"/>
        <v>Hombre</v>
      </c>
      <c r="S496" s="11">
        <f>VLOOKUP(I496,edades!$B$3:$D$17,3)</f>
        <v>15</v>
      </c>
      <c r="T496" s="11" t="str">
        <f>VLOOKUP(DataCExterna!I496,edades!$B$3:$D$17,2)</f>
        <v>de 65 años a más</v>
      </c>
      <c r="U496" s="11" t="s">
        <v>940</v>
      </c>
      <c r="V496" s="26">
        <f t="shared" si="46"/>
        <v>0</v>
      </c>
      <c r="W496" s="24">
        <v>1</v>
      </c>
      <c r="X496" s="24">
        <v>0</v>
      </c>
    </row>
    <row r="497" spans="1:24" x14ac:dyDescent="0.25">
      <c r="A497" s="11">
        <f t="shared" si="47"/>
        <v>496</v>
      </c>
      <c r="B497" s="11">
        <v>201505</v>
      </c>
      <c r="C497" s="11">
        <v>1234</v>
      </c>
      <c r="D497" s="11">
        <v>1</v>
      </c>
      <c r="E497" s="16" t="s">
        <v>458</v>
      </c>
      <c r="F497" s="16" t="s">
        <v>5</v>
      </c>
      <c r="G497" s="11" t="s">
        <v>1874</v>
      </c>
      <c r="H497" s="13" t="s">
        <v>1277</v>
      </c>
      <c r="I497" s="13">
        <v>37</v>
      </c>
      <c r="J497" s="14">
        <v>42137</v>
      </c>
      <c r="K497" s="11" t="s">
        <v>927</v>
      </c>
      <c r="L497" s="11">
        <v>2</v>
      </c>
      <c r="M497" s="11" t="s">
        <v>294</v>
      </c>
      <c r="N497" s="15" t="s">
        <v>934</v>
      </c>
      <c r="O497" s="13">
        <f t="shared" si="42"/>
        <v>2</v>
      </c>
      <c r="P497" s="13" t="str">
        <f t="shared" si="43"/>
        <v>Atenciones No Medicas</v>
      </c>
      <c r="Q497" s="13">
        <f t="shared" si="44"/>
        <v>2</v>
      </c>
      <c r="R497" s="13" t="str">
        <f t="shared" si="45"/>
        <v>Mujer</v>
      </c>
      <c r="S497" s="11">
        <f>VLOOKUP(I497,edades!$B$3:$D$17,3)</f>
        <v>9</v>
      </c>
      <c r="T497" s="11" t="str">
        <f>VLOOKUP(DataCExterna!I497,edades!$B$3:$D$17,2)</f>
        <v>de 35 a 39 años</v>
      </c>
      <c r="U497" s="11" t="s">
        <v>294</v>
      </c>
      <c r="V497" s="26">
        <f t="shared" si="46"/>
        <v>1</v>
      </c>
      <c r="W497" s="24">
        <v>1</v>
      </c>
      <c r="X497" s="24">
        <v>0</v>
      </c>
    </row>
    <row r="498" spans="1:24" x14ac:dyDescent="0.25">
      <c r="A498" s="11">
        <f t="shared" si="47"/>
        <v>497</v>
      </c>
      <c r="B498" s="11">
        <v>201505</v>
      </c>
      <c r="C498" s="11">
        <v>1234</v>
      </c>
      <c r="D498" s="11">
        <v>1</v>
      </c>
      <c r="E498" s="16" t="s">
        <v>558</v>
      </c>
      <c r="F498" s="16" t="s">
        <v>5</v>
      </c>
      <c r="G498" s="11" t="s">
        <v>1651</v>
      </c>
      <c r="H498" s="13" t="s">
        <v>1276</v>
      </c>
      <c r="I498" s="13">
        <v>27</v>
      </c>
      <c r="J498" s="14">
        <v>42125</v>
      </c>
      <c r="K498" s="11" t="s">
        <v>923</v>
      </c>
      <c r="L498" s="11">
        <v>1</v>
      </c>
      <c r="M498" s="11" t="s">
        <v>207</v>
      </c>
      <c r="N498" s="11" t="s">
        <v>936</v>
      </c>
      <c r="O498" s="13">
        <f t="shared" si="42"/>
        <v>1</v>
      </c>
      <c r="P498" s="13" t="str">
        <f t="shared" si="43"/>
        <v>Atenciones Medicas</v>
      </c>
      <c r="Q498" s="13">
        <f t="shared" si="44"/>
        <v>1</v>
      </c>
      <c r="R498" s="13" t="str">
        <f t="shared" si="45"/>
        <v>Hombre</v>
      </c>
      <c r="S498" s="11">
        <f>VLOOKUP(I498,edades!$B$3:$D$17,3)</f>
        <v>7</v>
      </c>
      <c r="T498" s="11" t="str">
        <f>VLOOKUP(DataCExterna!I498,edades!$B$3:$D$17,2)</f>
        <v>de 25 a 29 años</v>
      </c>
      <c r="U498" s="11" t="s">
        <v>207</v>
      </c>
      <c r="V498" s="26">
        <f t="shared" si="46"/>
        <v>0</v>
      </c>
      <c r="W498" s="24">
        <v>1</v>
      </c>
      <c r="X498" s="24">
        <v>0</v>
      </c>
    </row>
    <row r="499" spans="1:24" x14ac:dyDescent="0.25">
      <c r="A499" s="11">
        <f t="shared" si="47"/>
        <v>498</v>
      </c>
      <c r="B499" s="11">
        <v>201505</v>
      </c>
      <c r="C499" s="11">
        <v>1234</v>
      </c>
      <c r="D499" s="11">
        <v>1</v>
      </c>
      <c r="E499" s="16" t="s">
        <v>382</v>
      </c>
      <c r="F499" s="16" t="s">
        <v>5</v>
      </c>
      <c r="G499" s="11" t="s">
        <v>1633</v>
      </c>
      <c r="H499" s="13" t="s">
        <v>1276</v>
      </c>
      <c r="I499" s="13">
        <v>61</v>
      </c>
      <c r="J499" s="14">
        <v>42131</v>
      </c>
      <c r="K499" s="11" t="s">
        <v>923</v>
      </c>
      <c r="L499" s="11">
        <v>1</v>
      </c>
      <c r="M499" s="11" t="s">
        <v>1108</v>
      </c>
      <c r="N499" s="11" t="s">
        <v>936</v>
      </c>
      <c r="O499" s="13">
        <f t="shared" si="42"/>
        <v>1</v>
      </c>
      <c r="P499" s="13" t="str">
        <f t="shared" si="43"/>
        <v>Atenciones Medicas</v>
      </c>
      <c r="Q499" s="13">
        <f t="shared" si="44"/>
        <v>1</v>
      </c>
      <c r="R499" s="13" t="str">
        <f t="shared" si="45"/>
        <v>Hombre</v>
      </c>
      <c r="S499" s="11">
        <f>VLOOKUP(I499,edades!$B$3:$D$17,3)</f>
        <v>14</v>
      </c>
      <c r="T499" s="11" t="str">
        <f>VLOOKUP(DataCExterna!I499,edades!$B$3:$D$17,2)</f>
        <v>de 60 a 64 años</v>
      </c>
      <c r="U499" s="11" t="s">
        <v>1108</v>
      </c>
      <c r="V499" s="26">
        <f t="shared" si="46"/>
        <v>0</v>
      </c>
      <c r="W499" s="24">
        <v>1</v>
      </c>
      <c r="X499" s="24">
        <v>0</v>
      </c>
    </row>
    <row r="500" spans="1:24" x14ac:dyDescent="0.25">
      <c r="A500" s="11">
        <f t="shared" si="47"/>
        <v>499</v>
      </c>
      <c r="B500" s="11">
        <v>201505</v>
      </c>
      <c r="C500" s="11">
        <v>1234</v>
      </c>
      <c r="D500" s="11">
        <v>1</v>
      </c>
      <c r="E500" s="16" t="s">
        <v>619</v>
      </c>
      <c r="F500" s="16" t="s">
        <v>5</v>
      </c>
      <c r="G500" s="11" t="s">
        <v>1882</v>
      </c>
      <c r="H500" s="13" t="s">
        <v>1276</v>
      </c>
      <c r="I500" s="13">
        <v>15</v>
      </c>
      <c r="J500" s="14">
        <v>42138</v>
      </c>
      <c r="K500" s="11" t="s">
        <v>927</v>
      </c>
      <c r="L500" s="11">
        <v>2</v>
      </c>
      <c r="M500" s="11" t="s">
        <v>1219</v>
      </c>
      <c r="N500" s="11" t="s">
        <v>936</v>
      </c>
      <c r="O500" s="13">
        <f t="shared" si="42"/>
        <v>2</v>
      </c>
      <c r="P500" s="13" t="str">
        <f t="shared" si="43"/>
        <v>Atenciones No Medicas</v>
      </c>
      <c r="Q500" s="13">
        <f t="shared" si="44"/>
        <v>1</v>
      </c>
      <c r="R500" s="13" t="str">
        <f t="shared" si="45"/>
        <v>Hombre</v>
      </c>
      <c r="S500" s="11">
        <f>VLOOKUP(I500,edades!$B$3:$D$17,3)</f>
        <v>5</v>
      </c>
      <c r="T500" s="11" t="str">
        <f>VLOOKUP(DataCExterna!I500,edades!$B$3:$D$17,2)</f>
        <v>de 15 a 19 años</v>
      </c>
      <c r="U500" s="11" t="s">
        <v>1219</v>
      </c>
      <c r="V500" s="26">
        <f t="shared" si="46"/>
        <v>0</v>
      </c>
      <c r="W500" s="24">
        <v>1</v>
      </c>
      <c r="X500" s="24">
        <v>0</v>
      </c>
    </row>
    <row r="501" spans="1:24" x14ac:dyDescent="0.25">
      <c r="A501" s="11">
        <f t="shared" si="47"/>
        <v>500</v>
      </c>
      <c r="B501" s="11">
        <v>201505</v>
      </c>
      <c r="C501" s="11">
        <v>1234</v>
      </c>
      <c r="D501" s="11">
        <v>1</v>
      </c>
      <c r="E501" s="16" t="s">
        <v>489</v>
      </c>
      <c r="F501" s="16" t="s">
        <v>5</v>
      </c>
      <c r="G501" s="11" t="s">
        <v>1920</v>
      </c>
      <c r="H501" s="13" t="s">
        <v>1277</v>
      </c>
      <c r="I501" s="13">
        <v>46</v>
      </c>
      <c r="J501" s="14">
        <v>42140</v>
      </c>
      <c r="K501" s="11" t="s">
        <v>927</v>
      </c>
      <c r="L501" s="11">
        <v>2</v>
      </c>
      <c r="M501" s="11" t="s">
        <v>1255</v>
      </c>
      <c r="N501" s="11" t="s">
        <v>935</v>
      </c>
      <c r="O501" s="13">
        <f t="shared" si="42"/>
        <v>2</v>
      </c>
      <c r="P501" s="13" t="str">
        <f t="shared" si="43"/>
        <v>Atenciones No Medicas</v>
      </c>
      <c r="Q501" s="13">
        <f t="shared" si="44"/>
        <v>2</v>
      </c>
      <c r="R501" s="13" t="str">
        <f t="shared" si="45"/>
        <v>Mujer</v>
      </c>
      <c r="S501" s="11">
        <f>VLOOKUP(I501,edades!$B$3:$D$17,3)</f>
        <v>11</v>
      </c>
      <c r="T501" s="11" t="str">
        <f>VLOOKUP(DataCExterna!I501,edades!$B$3:$D$17,2)</f>
        <v>de 45 a 49 años</v>
      </c>
      <c r="U501" s="11" t="s">
        <v>1255</v>
      </c>
      <c r="V501" s="26">
        <f t="shared" si="46"/>
        <v>0</v>
      </c>
      <c r="W501" s="24">
        <v>1</v>
      </c>
      <c r="X501" s="24">
        <v>0</v>
      </c>
    </row>
    <row r="502" spans="1:24" x14ac:dyDescent="0.25">
      <c r="A502" s="11">
        <f t="shared" si="47"/>
        <v>501</v>
      </c>
      <c r="B502" s="11">
        <v>201505</v>
      </c>
      <c r="C502" s="11">
        <v>1234</v>
      </c>
      <c r="D502" s="11">
        <v>1</v>
      </c>
      <c r="E502" s="16" t="s">
        <v>552</v>
      </c>
      <c r="F502" s="16" t="s">
        <v>5</v>
      </c>
      <c r="G502" s="11" t="s">
        <v>1996</v>
      </c>
      <c r="H502" s="13" t="s">
        <v>1276</v>
      </c>
      <c r="I502" s="13">
        <v>2</v>
      </c>
      <c r="J502" s="14">
        <v>42134</v>
      </c>
      <c r="K502" s="11" t="s">
        <v>932</v>
      </c>
      <c r="L502" s="11">
        <v>1</v>
      </c>
      <c r="M502" s="11" t="s">
        <v>265</v>
      </c>
      <c r="N502" s="11" t="s">
        <v>935</v>
      </c>
      <c r="O502" s="13">
        <f t="shared" si="42"/>
        <v>1</v>
      </c>
      <c r="P502" s="13" t="str">
        <f t="shared" si="43"/>
        <v>Atenciones Medicas</v>
      </c>
      <c r="Q502" s="13">
        <f t="shared" si="44"/>
        <v>1</v>
      </c>
      <c r="R502" s="13" t="str">
        <f t="shared" si="45"/>
        <v>Hombre</v>
      </c>
      <c r="S502" s="11">
        <f>VLOOKUP(I502,edades!$B$3:$D$17,3)</f>
        <v>2</v>
      </c>
      <c r="T502" s="11" t="str">
        <f>VLOOKUP(DataCExterna!I502,edades!$B$3:$D$17,2)</f>
        <v>de 1 a 4 años</v>
      </c>
      <c r="U502" s="11" t="s">
        <v>265</v>
      </c>
      <c r="V502" s="26">
        <f t="shared" si="46"/>
        <v>0</v>
      </c>
      <c r="W502" s="24">
        <v>1</v>
      </c>
      <c r="X502" s="24">
        <v>0</v>
      </c>
    </row>
    <row r="503" spans="1:24" x14ac:dyDescent="0.25">
      <c r="A503" s="11">
        <f t="shared" si="47"/>
        <v>502</v>
      </c>
      <c r="B503" s="11">
        <v>201505</v>
      </c>
      <c r="C503" s="11">
        <v>1234</v>
      </c>
      <c r="D503" s="11">
        <v>1</v>
      </c>
      <c r="E503" s="16" t="s">
        <v>574</v>
      </c>
      <c r="F503" s="16" t="s">
        <v>5</v>
      </c>
      <c r="G503" s="11" t="s">
        <v>1618</v>
      </c>
      <c r="H503" s="13" t="s">
        <v>1277</v>
      </c>
      <c r="I503" s="13">
        <v>53</v>
      </c>
      <c r="J503" s="14">
        <v>42125</v>
      </c>
      <c r="K503" s="11" t="s">
        <v>923</v>
      </c>
      <c r="L503" s="11">
        <v>1</v>
      </c>
      <c r="M503" s="11" t="s">
        <v>973</v>
      </c>
      <c r="N503" s="11" t="s">
        <v>935</v>
      </c>
      <c r="O503" s="13">
        <f t="shared" si="42"/>
        <v>1</v>
      </c>
      <c r="P503" s="13" t="str">
        <f t="shared" si="43"/>
        <v>Atenciones Medicas</v>
      </c>
      <c r="Q503" s="13">
        <f t="shared" si="44"/>
        <v>2</v>
      </c>
      <c r="R503" s="13" t="str">
        <f t="shared" si="45"/>
        <v>Mujer</v>
      </c>
      <c r="S503" s="11">
        <f>VLOOKUP(I503,edades!$B$3:$D$17,3)</f>
        <v>12</v>
      </c>
      <c r="T503" s="11" t="str">
        <f>VLOOKUP(DataCExterna!I503,edades!$B$3:$D$17,2)</f>
        <v>de 50 a 54 años</v>
      </c>
      <c r="U503" s="11" t="s">
        <v>973</v>
      </c>
      <c r="V503" s="26">
        <f t="shared" si="46"/>
        <v>0</v>
      </c>
      <c r="W503" s="24">
        <v>1</v>
      </c>
      <c r="X503" s="24">
        <v>0</v>
      </c>
    </row>
    <row r="504" spans="1:24" x14ac:dyDescent="0.25">
      <c r="A504" s="11">
        <f t="shared" si="47"/>
        <v>503</v>
      </c>
      <c r="B504" s="11">
        <v>201505</v>
      </c>
      <c r="C504" s="11">
        <v>1234</v>
      </c>
      <c r="D504" s="11">
        <v>1</v>
      </c>
      <c r="E504" s="16" t="s">
        <v>397</v>
      </c>
      <c r="F504" s="16" t="s">
        <v>5</v>
      </c>
      <c r="G504" s="11" t="s">
        <v>1423</v>
      </c>
      <c r="H504" s="13" t="s">
        <v>1277</v>
      </c>
      <c r="I504" s="13">
        <v>6</v>
      </c>
      <c r="J504" s="14">
        <v>42125</v>
      </c>
      <c r="K504" s="11" t="s">
        <v>925</v>
      </c>
      <c r="L504" s="11">
        <v>1</v>
      </c>
      <c r="M504" s="11" t="s">
        <v>76</v>
      </c>
      <c r="N504" s="11" t="s">
        <v>936</v>
      </c>
      <c r="O504" s="13">
        <f t="shared" si="42"/>
        <v>1</v>
      </c>
      <c r="P504" s="13" t="str">
        <f t="shared" si="43"/>
        <v>Atenciones Medicas</v>
      </c>
      <c r="Q504" s="13">
        <f t="shared" si="44"/>
        <v>2</v>
      </c>
      <c r="R504" s="13" t="str">
        <f t="shared" si="45"/>
        <v>Mujer</v>
      </c>
      <c r="S504" s="11">
        <f>VLOOKUP(I504,edades!$B$3:$D$17,3)</f>
        <v>3</v>
      </c>
      <c r="T504" s="11" t="str">
        <f>VLOOKUP(DataCExterna!I504,edades!$B$3:$D$17,2)</f>
        <v>de 5 a 9 años</v>
      </c>
      <c r="U504" s="11" t="s">
        <v>76</v>
      </c>
      <c r="V504" s="26">
        <f t="shared" si="46"/>
        <v>0</v>
      </c>
      <c r="W504" s="24">
        <v>1</v>
      </c>
      <c r="X504" s="24">
        <v>0</v>
      </c>
    </row>
    <row r="505" spans="1:24" x14ac:dyDescent="0.25">
      <c r="A505" s="11">
        <f t="shared" si="47"/>
        <v>504</v>
      </c>
      <c r="B505" s="11">
        <v>201505</v>
      </c>
      <c r="C505" s="11">
        <v>1234</v>
      </c>
      <c r="D505" s="11">
        <v>1</v>
      </c>
      <c r="E505" s="16" t="s">
        <v>592</v>
      </c>
      <c r="F505" s="16" t="s">
        <v>5</v>
      </c>
      <c r="G505" s="11" t="s">
        <v>1333</v>
      </c>
      <c r="H505" s="13" t="s">
        <v>1277</v>
      </c>
      <c r="I505" s="13">
        <v>67</v>
      </c>
      <c r="J505" s="14">
        <v>42131</v>
      </c>
      <c r="K505" s="11" t="s">
        <v>931</v>
      </c>
      <c r="L505" s="11">
        <v>1</v>
      </c>
      <c r="M505" s="11" t="s">
        <v>1018</v>
      </c>
      <c r="N505" s="11" t="s">
        <v>936</v>
      </c>
      <c r="O505" s="13">
        <f t="shared" si="42"/>
        <v>1</v>
      </c>
      <c r="P505" s="13" t="str">
        <f t="shared" si="43"/>
        <v>Atenciones Medicas</v>
      </c>
      <c r="Q505" s="13">
        <f t="shared" si="44"/>
        <v>2</v>
      </c>
      <c r="R505" s="13" t="str">
        <f t="shared" si="45"/>
        <v>Mujer</v>
      </c>
      <c r="S505" s="11">
        <f>VLOOKUP(I505,edades!$B$3:$D$17,3)</f>
        <v>15</v>
      </c>
      <c r="T505" s="11" t="str">
        <f>VLOOKUP(DataCExterna!I505,edades!$B$3:$D$17,2)</f>
        <v>de 65 años a más</v>
      </c>
      <c r="U505" s="11" t="s">
        <v>1018</v>
      </c>
      <c r="V505" s="26">
        <f t="shared" si="46"/>
        <v>0</v>
      </c>
      <c r="W505" s="24">
        <v>1</v>
      </c>
      <c r="X505" s="24">
        <v>0</v>
      </c>
    </row>
    <row r="506" spans="1:24" x14ac:dyDescent="0.25">
      <c r="A506" s="11">
        <f t="shared" si="47"/>
        <v>505</v>
      </c>
      <c r="B506" s="11">
        <v>201505</v>
      </c>
      <c r="C506" s="11">
        <v>1234</v>
      </c>
      <c r="D506" s="11">
        <v>1</v>
      </c>
      <c r="E506" s="16" t="s">
        <v>436</v>
      </c>
      <c r="F506" s="16" t="s">
        <v>5</v>
      </c>
      <c r="G506" s="11" t="s">
        <v>1886</v>
      </c>
      <c r="H506" s="13" t="s">
        <v>1276</v>
      </c>
      <c r="I506" s="13">
        <v>87</v>
      </c>
      <c r="J506" s="14">
        <v>42125</v>
      </c>
      <c r="K506" s="11" t="s">
        <v>927</v>
      </c>
      <c r="L506" s="11">
        <v>2</v>
      </c>
      <c r="M506" s="11" t="s">
        <v>1123</v>
      </c>
      <c r="N506" s="11" t="s">
        <v>936</v>
      </c>
      <c r="O506" s="13">
        <f t="shared" si="42"/>
        <v>2</v>
      </c>
      <c r="P506" s="13" t="str">
        <f t="shared" si="43"/>
        <v>Atenciones No Medicas</v>
      </c>
      <c r="Q506" s="13">
        <f t="shared" si="44"/>
        <v>1</v>
      </c>
      <c r="R506" s="13" t="str">
        <f t="shared" si="45"/>
        <v>Hombre</v>
      </c>
      <c r="S506" s="11">
        <f>VLOOKUP(I506,edades!$B$3:$D$17,3)</f>
        <v>15</v>
      </c>
      <c r="T506" s="11" t="str">
        <f>VLOOKUP(DataCExterna!I506,edades!$B$3:$D$17,2)</f>
        <v>de 65 años a más</v>
      </c>
      <c r="U506" s="11" t="s">
        <v>1123</v>
      </c>
      <c r="V506" s="26">
        <f t="shared" si="46"/>
        <v>0</v>
      </c>
      <c r="W506" s="24">
        <v>1</v>
      </c>
      <c r="X506" s="24">
        <v>0</v>
      </c>
    </row>
    <row r="507" spans="1:24" x14ac:dyDescent="0.25">
      <c r="A507" s="11">
        <f t="shared" si="47"/>
        <v>506</v>
      </c>
      <c r="B507" s="11">
        <v>201505</v>
      </c>
      <c r="C507" s="11">
        <v>1234</v>
      </c>
      <c r="D507" s="11">
        <v>1</v>
      </c>
      <c r="E507" s="16" t="s">
        <v>380</v>
      </c>
      <c r="F507" s="16" t="s">
        <v>5</v>
      </c>
      <c r="G507" s="11" t="s">
        <v>1926</v>
      </c>
      <c r="H507" s="13" t="s">
        <v>1277</v>
      </c>
      <c r="I507" s="13">
        <v>39</v>
      </c>
      <c r="J507" s="14">
        <v>42137</v>
      </c>
      <c r="K507" s="11" t="s">
        <v>927</v>
      </c>
      <c r="L507" s="11">
        <v>2</v>
      </c>
      <c r="M507" s="11" t="s">
        <v>1145</v>
      </c>
      <c r="N507" s="15" t="s">
        <v>934</v>
      </c>
      <c r="O507" s="13">
        <f t="shared" si="42"/>
        <v>2</v>
      </c>
      <c r="P507" s="13" t="str">
        <f t="shared" si="43"/>
        <v>Atenciones No Medicas</v>
      </c>
      <c r="Q507" s="13">
        <f t="shared" si="44"/>
        <v>2</v>
      </c>
      <c r="R507" s="13" t="str">
        <f t="shared" si="45"/>
        <v>Mujer</v>
      </c>
      <c r="S507" s="11">
        <f>VLOOKUP(I507,edades!$B$3:$D$17,3)</f>
        <v>9</v>
      </c>
      <c r="T507" s="11" t="str">
        <f>VLOOKUP(DataCExterna!I507,edades!$B$3:$D$17,2)</f>
        <v>de 35 a 39 años</v>
      </c>
      <c r="U507" s="11" t="s">
        <v>1145</v>
      </c>
      <c r="V507" s="26">
        <f t="shared" si="46"/>
        <v>1</v>
      </c>
      <c r="W507" s="24">
        <v>1</v>
      </c>
      <c r="X507" s="24">
        <v>0</v>
      </c>
    </row>
    <row r="508" spans="1:24" x14ac:dyDescent="0.25">
      <c r="A508" s="11">
        <f t="shared" si="47"/>
        <v>507</v>
      </c>
      <c r="B508" s="11">
        <v>201505</v>
      </c>
      <c r="C508" s="11">
        <v>1234</v>
      </c>
      <c r="D508" s="11">
        <v>1</v>
      </c>
      <c r="E508" s="16" t="s">
        <v>577</v>
      </c>
      <c r="F508" s="16" t="s">
        <v>5</v>
      </c>
      <c r="G508" s="11" t="s">
        <v>1458</v>
      </c>
      <c r="H508" s="13" t="s">
        <v>1277</v>
      </c>
      <c r="I508" s="13">
        <v>60</v>
      </c>
      <c r="J508" s="14">
        <v>42135</v>
      </c>
      <c r="K508" s="11" t="s">
        <v>925</v>
      </c>
      <c r="L508" s="11">
        <v>1</v>
      </c>
      <c r="M508" s="11" t="s">
        <v>311</v>
      </c>
      <c r="N508" s="11" t="s">
        <v>936</v>
      </c>
      <c r="O508" s="13">
        <f t="shared" si="42"/>
        <v>1</v>
      </c>
      <c r="P508" s="13" t="str">
        <f t="shared" si="43"/>
        <v>Atenciones Medicas</v>
      </c>
      <c r="Q508" s="13">
        <f t="shared" si="44"/>
        <v>2</v>
      </c>
      <c r="R508" s="13" t="str">
        <f t="shared" si="45"/>
        <v>Mujer</v>
      </c>
      <c r="S508" s="11">
        <f>VLOOKUP(I508,edades!$B$3:$D$17,3)</f>
        <v>14</v>
      </c>
      <c r="T508" s="11" t="str">
        <f>VLOOKUP(DataCExterna!I508,edades!$B$3:$D$17,2)</f>
        <v>de 60 a 64 años</v>
      </c>
      <c r="U508" s="11" t="s">
        <v>311</v>
      </c>
      <c r="V508" s="26">
        <f t="shared" si="46"/>
        <v>0</v>
      </c>
      <c r="W508" s="24">
        <v>1</v>
      </c>
      <c r="X508" s="24">
        <v>0</v>
      </c>
    </row>
    <row r="509" spans="1:24" x14ac:dyDescent="0.25">
      <c r="A509" s="11">
        <f t="shared" si="47"/>
        <v>508</v>
      </c>
      <c r="B509" s="11">
        <v>201505</v>
      </c>
      <c r="C509" s="11">
        <v>1234</v>
      </c>
      <c r="D509" s="11">
        <v>1</v>
      </c>
      <c r="E509" s="16" t="s">
        <v>695</v>
      </c>
      <c r="F509" s="16" t="s">
        <v>5</v>
      </c>
      <c r="G509" s="20" t="s">
        <v>1285</v>
      </c>
      <c r="H509" s="13" t="s">
        <v>1277</v>
      </c>
      <c r="I509" s="13">
        <v>64</v>
      </c>
      <c r="J509" s="14">
        <v>42133</v>
      </c>
      <c r="K509" s="11" t="s">
        <v>931</v>
      </c>
      <c r="L509" s="11">
        <v>1</v>
      </c>
      <c r="M509" s="11" t="s">
        <v>1016</v>
      </c>
      <c r="N509" s="11" t="s">
        <v>935</v>
      </c>
      <c r="O509" s="13">
        <f t="shared" si="42"/>
        <v>1</v>
      </c>
      <c r="P509" s="13" t="str">
        <f t="shared" si="43"/>
        <v>Atenciones Medicas</v>
      </c>
      <c r="Q509" s="13">
        <f t="shared" si="44"/>
        <v>2</v>
      </c>
      <c r="R509" s="13" t="str">
        <f t="shared" si="45"/>
        <v>Mujer</v>
      </c>
      <c r="S509" s="11">
        <f>VLOOKUP(I509,edades!$B$3:$D$17,3)</f>
        <v>14</v>
      </c>
      <c r="T509" s="11" t="str">
        <f>VLOOKUP(DataCExterna!I509,edades!$B$3:$D$17,2)</f>
        <v>de 60 a 64 años</v>
      </c>
      <c r="U509" s="11" t="s">
        <v>1016</v>
      </c>
      <c r="V509" s="26">
        <f t="shared" si="46"/>
        <v>0</v>
      </c>
      <c r="W509" s="23">
        <v>0</v>
      </c>
      <c r="X509" s="23">
        <v>0</v>
      </c>
    </row>
    <row r="510" spans="1:24" x14ac:dyDescent="0.25">
      <c r="A510" s="11">
        <f t="shared" si="47"/>
        <v>509</v>
      </c>
      <c r="B510" s="11">
        <v>201505</v>
      </c>
      <c r="C510" s="11">
        <v>1234</v>
      </c>
      <c r="D510" s="11">
        <v>1</v>
      </c>
      <c r="E510" s="16" t="s">
        <v>645</v>
      </c>
      <c r="F510" s="16" t="s">
        <v>5</v>
      </c>
      <c r="G510" s="11" t="s">
        <v>1564</v>
      </c>
      <c r="H510" s="13" t="s">
        <v>1277</v>
      </c>
      <c r="I510" s="13">
        <v>34</v>
      </c>
      <c r="J510" s="14">
        <v>42133</v>
      </c>
      <c r="K510" s="11" t="s">
        <v>923</v>
      </c>
      <c r="L510" s="11">
        <v>1</v>
      </c>
      <c r="M510" s="11" t="s">
        <v>1037</v>
      </c>
      <c r="N510" s="11" t="s">
        <v>936</v>
      </c>
      <c r="O510" s="13">
        <f t="shared" si="42"/>
        <v>1</v>
      </c>
      <c r="P510" s="13" t="str">
        <f t="shared" si="43"/>
        <v>Atenciones Medicas</v>
      </c>
      <c r="Q510" s="13">
        <f t="shared" si="44"/>
        <v>2</v>
      </c>
      <c r="R510" s="13" t="str">
        <f t="shared" si="45"/>
        <v>Mujer</v>
      </c>
      <c r="S510" s="11">
        <f>VLOOKUP(I510,edades!$B$3:$D$17,3)</f>
        <v>9</v>
      </c>
      <c r="T510" s="11" t="str">
        <f>VLOOKUP(DataCExterna!I510,edades!$B$3:$D$17,2)</f>
        <v>de 35 a 39 años</v>
      </c>
      <c r="U510" s="11" t="s">
        <v>1037</v>
      </c>
      <c r="V510" s="26">
        <f t="shared" si="46"/>
        <v>0</v>
      </c>
      <c r="W510" s="24">
        <v>1</v>
      </c>
      <c r="X510" s="24">
        <v>0</v>
      </c>
    </row>
    <row r="511" spans="1:24" x14ac:dyDescent="0.25">
      <c r="A511" s="11">
        <f t="shared" si="47"/>
        <v>510</v>
      </c>
      <c r="B511" s="11">
        <v>201505</v>
      </c>
      <c r="C511" s="11">
        <v>1234</v>
      </c>
      <c r="D511" s="11">
        <v>1</v>
      </c>
      <c r="E511" s="16" t="s">
        <v>500</v>
      </c>
      <c r="F511" s="16" t="s">
        <v>5</v>
      </c>
      <c r="G511" s="11" t="s">
        <v>1368</v>
      </c>
      <c r="H511" s="13" t="s">
        <v>1277</v>
      </c>
      <c r="I511" s="13">
        <v>53</v>
      </c>
      <c r="J511" s="14">
        <v>42133</v>
      </c>
      <c r="K511" s="11" t="s">
        <v>931</v>
      </c>
      <c r="L511" s="11">
        <v>1</v>
      </c>
      <c r="M511" s="11" t="s">
        <v>1008</v>
      </c>
      <c r="N511" s="15" t="s">
        <v>934</v>
      </c>
      <c r="O511" s="13">
        <f t="shared" si="42"/>
        <v>1</v>
      </c>
      <c r="P511" s="13" t="str">
        <f t="shared" si="43"/>
        <v>Atenciones Medicas</v>
      </c>
      <c r="Q511" s="13">
        <f t="shared" si="44"/>
        <v>2</v>
      </c>
      <c r="R511" s="13" t="str">
        <f t="shared" si="45"/>
        <v>Mujer</v>
      </c>
      <c r="S511" s="11">
        <f>VLOOKUP(I511,edades!$B$3:$D$17,3)</f>
        <v>12</v>
      </c>
      <c r="T511" s="11" t="str">
        <f>VLOOKUP(DataCExterna!I511,edades!$B$3:$D$17,2)</f>
        <v>de 50 a 54 años</v>
      </c>
      <c r="U511" s="11" t="s">
        <v>1008</v>
      </c>
      <c r="V511" s="26">
        <f t="shared" si="46"/>
        <v>1</v>
      </c>
      <c r="W511" s="26">
        <v>1</v>
      </c>
      <c r="X511" s="26">
        <v>1</v>
      </c>
    </row>
    <row r="512" spans="1:24" x14ac:dyDescent="0.25">
      <c r="A512" s="11">
        <f t="shared" si="47"/>
        <v>511</v>
      </c>
      <c r="B512" s="11">
        <v>201505</v>
      </c>
      <c r="C512" s="11">
        <v>1234</v>
      </c>
      <c r="D512" s="11">
        <v>1</v>
      </c>
      <c r="E512" s="16" t="s">
        <v>386</v>
      </c>
      <c r="F512" s="16" t="s">
        <v>5</v>
      </c>
      <c r="G512" s="17" t="s">
        <v>1289</v>
      </c>
      <c r="H512" s="13" t="s">
        <v>1277</v>
      </c>
      <c r="I512" s="13">
        <v>35</v>
      </c>
      <c r="J512" s="14">
        <v>42138</v>
      </c>
      <c r="K512" s="11" t="s">
        <v>931</v>
      </c>
      <c r="L512" s="11">
        <v>1</v>
      </c>
      <c r="M512" s="11" t="s">
        <v>1204</v>
      </c>
      <c r="N512" s="11" t="s">
        <v>935</v>
      </c>
      <c r="O512" s="13">
        <f t="shared" si="42"/>
        <v>1</v>
      </c>
      <c r="P512" s="13" t="str">
        <f t="shared" si="43"/>
        <v>Atenciones Medicas</v>
      </c>
      <c r="Q512" s="13">
        <f t="shared" si="44"/>
        <v>2</v>
      </c>
      <c r="R512" s="13" t="str">
        <f t="shared" si="45"/>
        <v>Mujer</v>
      </c>
      <c r="S512" s="11">
        <f>VLOOKUP(I512,edades!$B$3:$D$17,3)</f>
        <v>9</v>
      </c>
      <c r="T512" s="11" t="str">
        <f>VLOOKUP(DataCExterna!I512,edades!$B$3:$D$17,2)</f>
        <v>de 35 a 39 años</v>
      </c>
      <c r="U512" s="11" t="s">
        <v>1204</v>
      </c>
      <c r="V512" s="26">
        <f t="shared" si="46"/>
        <v>0</v>
      </c>
      <c r="W512" s="24">
        <v>1</v>
      </c>
      <c r="X512" s="24">
        <v>0</v>
      </c>
    </row>
    <row r="513" spans="1:24" x14ac:dyDescent="0.25">
      <c r="A513" s="11">
        <f t="shared" si="47"/>
        <v>512</v>
      </c>
      <c r="B513" s="11">
        <v>201505</v>
      </c>
      <c r="C513" s="11">
        <v>1234</v>
      </c>
      <c r="D513" s="11">
        <v>1</v>
      </c>
      <c r="E513" s="16" t="s">
        <v>389</v>
      </c>
      <c r="F513" s="16" t="s">
        <v>5</v>
      </c>
      <c r="G513" s="11" t="s">
        <v>1640</v>
      </c>
      <c r="H513" s="13" t="s">
        <v>1277</v>
      </c>
      <c r="I513" s="13">
        <v>88</v>
      </c>
      <c r="J513" s="14">
        <v>42131</v>
      </c>
      <c r="K513" s="11" t="s">
        <v>923</v>
      </c>
      <c r="L513" s="11">
        <v>1</v>
      </c>
      <c r="M513" s="11" t="s">
        <v>1113</v>
      </c>
      <c r="N513" s="15" t="s">
        <v>934</v>
      </c>
      <c r="O513" s="13">
        <f t="shared" si="42"/>
        <v>1</v>
      </c>
      <c r="P513" s="13" t="str">
        <f t="shared" si="43"/>
        <v>Atenciones Medicas</v>
      </c>
      <c r="Q513" s="13">
        <f t="shared" si="44"/>
        <v>2</v>
      </c>
      <c r="R513" s="13" t="str">
        <f t="shared" si="45"/>
        <v>Mujer</v>
      </c>
      <c r="S513" s="11">
        <f>VLOOKUP(I513,edades!$B$3:$D$17,3)</f>
        <v>15</v>
      </c>
      <c r="T513" s="11" t="str">
        <f>VLOOKUP(DataCExterna!I513,edades!$B$3:$D$17,2)</f>
        <v>de 65 años a más</v>
      </c>
      <c r="U513" s="11" t="s">
        <v>1113</v>
      </c>
      <c r="V513" s="26">
        <f t="shared" si="46"/>
        <v>1</v>
      </c>
      <c r="W513" s="26">
        <v>1</v>
      </c>
      <c r="X513" s="26">
        <v>1</v>
      </c>
    </row>
    <row r="514" spans="1:24" x14ac:dyDescent="0.25">
      <c r="A514" s="11">
        <f t="shared" si="47"/>
        <v>513</v>
      </c>
      <c r="B514" s="11">
        <v>201505</v>
      </c>
      <c r="C514" s="11">
        <v>1234</v>
      </c>
      <c r="D514" s="11">
        <v>1</v>
      </c>
      <c r="E514" s="16" t="s">
        <v>548</v>
      </c>
      <c r="F514" s="16" t="s">
        <v>5</v>
      </c>
      <c r="G514" s="11" t="s">
        <v>1669</v>
      </c>
      <c r="H514" s="13" t="s">
        <v>1277</v>
      </c>
      <c r="I514" s="13">
        <v>59</v>
      </c>
      <c r="J514" s="14">
        <v>42134</v>
      </c>
      <c r="K514" s="11" t="s">
        <v>923</v>
      </c>
      <c r="L514" s="11">
        <v>1</v>
      </c>
      <c r="M514" s="11" t="s">
        <v>1047</v>
      </c>
      <c r="N514" s="11" t="s">
        <v>936</v>
      </c>
      <c r="O514" s="13">
        <f t="shared" si="42"/>
        <v>1</v>
      </c>
      <c r="P514" s="13" t="str">
        <f t="shared" si="43"/>
        <v>Atenciones Medicas</v>
      </c>
      <c r="Q514" s="13">
        <f t="shared" si="44"/>
        <v>2</v>
      </c>
      <c r="R514" s="13" t="str">
        <f t="shared" si="45"/>
        <v>Mujer</v>
      </c>
      <c r="S514" s="11">
        <f>VLOOKUP(I514,edades!$B$3:$D$17,3)</f>
        <v>13</v>
      </c>
      <c r="T514" s="11" t="str">
        <f>VLOOKUP(DataCExterna!I514,edades!$B$3:$D$17,2)</f>
        <v>de 55 a 59 años</v>
      </c>
      <c r="U514" s="11" t="s">
        <v>1047</v>
      </c>
      <c r="V514" s="26">
        <f t="shared" si="46"/>
        <v>0</v>
      </c>
      <c r="W514" s="24">
        <v>1</v>
      </c>
      <c r="X514" s="24">
        <v>0</v>
      </c>
    </row>
    <row r="515" spans="1:24" x14ac:dyDescent="0.25">
      <c r="A515" s="11">
        <f t="shared" si="47"/>
        <v>514</v>
      </c>
      <c r="B515" s="11">
        <v>201505</v>
      </c>
      <c r="C515" s="11">
        <v>1234</v>
      </c>
      <c r="D515" s="11">
        <v>1</v>
      </c>
      <c r="E515" s="16" t="s">
        <v>563</v>
      </c>
      <c r="F515" s="16" t="s">
        <v>5</v>
      </c>
      <c r="G515" s="11" t="s">
        <v>1984</v>
      </c>
      <c r="H515" s="13" t="s">
        <v>1276</v>
      </c>
      <c r="I515" s="13">
        <v>0</v>
      </c>
      <c r="J515" s="14">
        <v>42134</v>
      </c>
      <c r="K515" s="11" t="s">
        <v>932</v>
      </c>
      <c r="L515" s="11">
        <v>1</v>
      </c>
      <c r="M515" s="11" t="s">
        <v>1225</v>
      </c>
      <c r="N515" s="11" t="s">
        <v>936</v>
      </c>
      <c r="O515" s="13">
        <f t="shared" ref="O515:O578" si="48">+L515</f>
        <v>1</v>
      </c>
      <c r="P515" s="13" t="str">
        <f t="shared" ref="P515:P578" si="49">IF(O515=1,"Atenciones Medicas","Atenciones No Medicas")</f>
        <v>Atenciones Medicas</v>
      </c>
      <c r="Q515" s="13">
        <f t="shared" ref="Q515:Q578" si="50">IF(H515="Hombre",1,2)</f>
        <v>1</v>
      </c>
      <c r="R515" s="13" t="str">
        <f t="shared" ref="R515:R578" si="51">IF(Q515=1,"Hombre","Mujer")</f>
        <v>Hombre</v>
      </c>
      <c r="S515" s="11">
        <f>VLOOKUP(I515,edades!$B$3:$D$17,3)</f>
        <v>1</v>
      </c>
      <c r="T515" s="11" t="str">
        <f>VLOOKUP(DataCExterna!I515,edades!$B$3:$D$17,2)</f>
        <v>Menores  de 1 año</v>
      </c>
      <c r="U515" s="11" t="s">
        <v>1225</v>
      </c>
      <c r="V515" s="26">
        <f t="shared" ref="V515:V578" si="52">IF(N515="Definitivo",1,0)</f>
        <v>0</v>
      </c>
      <c r="W515" s="24">
        <v>1</v>
      </c>
      <c r="X515" s="24">
        <v>0</v>
      </c>
    </row>
    <row r="516" spans="1:24" x14ac:dyDescent="0.25">
      <c r="A516" s="11">
        <f t="shared" ref="A516:A579" si="53">+A515+1</f>
        <v>515</v>
      </c>
      <c r="B516" s="11">
        <v>201505</v>
      </c>
      <c r="C516" s="11">
        <v>1234</v>
      </c>
      <c r="D516" s="11">
        <v>1</v>
      </c>
      <c r="E516" s="16" t="s">
        <v>502</v>
      </c>
      <c r="F516" s="16" t="s">
        <v>5</v>
      </c>
      <c r="G516" s="11" t="s">
        <v>1379</v>
      </c>
      <c r="H516" s="13" t="s">
        <v>1277</v>
      </c>
      <c r="I516" s="13">
        <v>52</v>
      </c>
      <c r="J516" s="14">
        <v>42130</v>
      </c>
      <c r="K516" s="11" t="s">
        <v>931</v>
      </c>
      <c r="L516" s="11">
        <v>1</v>
      </c>
      <c r="M516" s="11" t="s">
        <v>993</v>
      </c>
      <c r="N516" s="15" t="s">
        <v>934</v>
      </c>
      <c r="O516" s="13">
        <f t="shared" si="48"/>
        <v>1</v>
      </c>
      <c r="P516" s="13" t="str">
        <f t="shared" si="49"/>
        <v>Atenciones Medicas</v>
      </c>
      <c r="Q516" s="13">
        <f t="shared" si="50"/>
        <v>2</v>
      </c>
      <c r="R516" s="13" t="str">
        <f t="shared" si="51"/>
        <v>Mujer</v>
      </c>
      <c r="S516" s="11">
        <f>VLOOKUP(I516,edades!$B$3:$D$17,3)</f>
        <v>12</v>
      </c>
      <c r="T516" s="11" t="str">
        <f>VLOOKUP(DataCExterna!I516,edades!$B$3:$D$17,2)</f>
        <v>de 50 a 54 años</v>
      </c>
      <c r="U516" s="11" t="s">
        <v>993</v>
      </c>
      <c r="V516" s="26">
        <f t="shared" si="52"/>
        <v>1</v>
      </c>
      <c r="W516" s="26">
        <v>1</v>
      </c>
      <c r="X516" s="26">
        <v>1</v>
      </c>
    </row>
    <row r="517" spans="1:24" x14ac:dyDescent="0.25">
      <c r="A517" s="11">
        <f t="shared" si="53"/>
        <v>516</v>
      </c>
      <c r="B517" s="11">
        <v>201505</v>
      </c>
      <c r="C517" s="11">
        <v>1234</v>
      </c>
      <c r="D517" s="11">
        <v>1</v>
      </c>
      <c r="E517" s="16" t="s">
        <v>584</v>
      </c>
      <c r="F517" s="16" t="s">
        <v>5</v>
      </c>
      <c r="G517" s="11" t="s">
        <v>1457</v>
      </c>
      <c r="H517" s="13" t="s">
        <v>1276</v>
      </c>
      <c r="I517" s="13">
        <v>79</v>
      </c>
      <c r="J517" s="14">
        <v>42135</v>
      </c>
      <c r="K517" s="11" t="s">
        <v>925</v>
      </c>
      <c r="L517" s="11">
        <v>1</v>
      </c>
      <c r="M517" s="11" t="s">
        <v>1228</v>
      </c>
      <c r="N517" s="15" t="s">
        <v>934</v>
      </c>
      <c r="O517" s="13">
        <f t="shared" si="48"/>
        <v>1</v>
      </c>
      <c r="P517" s="13" t="str">
        <f t="shared" si="49"/>
        <v>Atenciones Medicas</v>
      </c>
      <c r="Q517" s="13">
        <f t="shared" si="50"/>
        <v>1</v>
      </c>
      <c r="R517" s="13" t="str">
        <f t="shared" si="51"/>
        <v>Hombre</v>
      </c>
      <c r="S517" s="11">
        <f>VLOOKUP(I517,edades!$B$3:$D$17,3)</f>
        <v>15</v>
      </c>
      <c r="T517" s="11" t="str">
        <f>VLOOKUP(DataCExterna!I517,edades!$B$3:$D$17,2)</f>
        <v>de 65 años a más</v>
      </c>
      <c r="U517" s="11" t="s">
        <v>1228</v>
      </c>
      <c r="V517" s="26">
        <f t="shared" si="52"/>
        <v>1</v>
      </c>
      <c r="W517" s="26">
        <v>1</v>
      </c>
      <c r="X517" s="26">
        <v>1</v>
      </c>
    </row>
    <row r="518" spans="1:24" x14ac:dyDescent="0.25">
      <c r="A518" s="11">
        <f t="shared" si="53"/>
        <v>517</v>
      </c>
      <c r="B518" s="11">
        <v>201505</v>
      </c>
      <c r="C518" s="11">
        <v>1234</v>
      </c>
      <c r="D518" s="11">
        <v>1</v>
      </c>
      <c r="E518" s="16" t="s">
        <v>519</v>
      </c>
      <c r="F518" s="16" t="s">
        <v>5</v>
      </c>
      <c r="G518" s="11" t="s">
        <v>1333</v>
      </c>
      <c r="H518" s="13" t="s">
        <v>1277</v>
      </c>
      <c r="I518" s="13">
        <v>35</v>
      </c>
      <c r="J518" s="14">
        <v>42133</v>
      </c>
      <c r="K518" s="11" t="s">
        <v>931</v>
      </c>
      <c r="L518" s="11">
        <v>1</v>
      </c>
      <c r="M518" s="11" t="s">
        <v>1018</v>
      </c>
      <c r="N518" s="11" t="s">
        <v>936</v>
      </c>
      <c r="O518" s="13">
        <f t="shared" si="48"/>
        <v>1</v>
      </c>
      <c r="P518" s="13" t="str">
        <f t="shared" si="49"/>
        <v>Atenciones Medicas</v>
      </c>
      <c r="Q518" s="13">
        <f t="shared" si="50"/>
        <v>2</v>
      </c>
      <c r="R518" s="13" t="str">
        <f t="shared" si="51"/>
        <v>Mujer</v>
      </c>
      <c r="S518" s="11">
        <f>VLOOKUP(I518,edades!$B$3:$D$17,3)</f>
        <v>9</v>
      </c>
      <c r="T518" s="11" t="str">
        <f>VLOOKUP(DataCExterna!I518,edades!$B$3:$D$17,2)</f>
        <v>de 35 a 39 años</v>
      </c>
      <c r="U518" s="11" t="s">
        <v>1018</v>
      </c>
      <c r="V518" s="26">
        <f t="shared" si="52"/>
        <v>0</v>
      </c>
      <c r="W518" s="24">
        <v>1</v>
      </c>
      <c r="X518" s="24">
        <v>0</v>
      </c>
    </row>
    <row r="519" spans="1:24" x14ac:dyDescent="0.25">
      <c r="A519" s="11">
        <f t="shared" si="53"/>
        <v>518</v>
      </c>
      <c r="B519" s="11">
        <v>201505</v>
      </c>
      <c r="C519" s="11">
        <v>1234</v>
      </c>
      <c r="D519" s="11">
        <v>1</v>
      </c>
      <c r="E519" s="16" t="s">
        <v>482</v>
      </c>
      <c r="F519" s="16" t="s">
        <v>5</v>
      </c>
      <c r="G519" s="11" t="s">
        <v>2017</v>
      </c>
      <c r="H519" s="13" t="s">
        <v>1277</v>
      </c>
      <c r="I519" s="13">
        <v>31</v>
      </c>
      <c r="J519" s="14">
        <v>42137</v>
      </c>
      <c r="K519" s="11" t="s">
        <v>928</v>
      </c>
      <c r="L519" s="11">
        <v>2</v>
      </c>
      <c r="M519" s="11" t="s">
        <v>235</v>
      </c>
      <c r="N519" s="11" t="s">
        <v>936</v>
      </c>
      <c r="O519" s="13">
        <f t="shared" si="48"/>
        <v>2</v>
      </c>
      <c r="P519" s="13" t="str">
        <f t="shared" si="49"/>
        <v>Atenciones No Medicas</v>
      </c>
      <c r="Q519" s="13">
        <f t="shared" si="50"/>
        <v>2</v>
      </c>
      <c r="R519" s="13" t="str">
        <f t="shared" si="51"/>
        <v>Mujer</v>
      </c>
      <c r="S519" s="11">
        <f>VLOOKUP(I519,edades!$B$3:$D$17,3)</f>
        <v>9</v>
      </c>
      <c r="T519" s="11" t="str">
        <f>VLOOKUP(DataCExterna!I519,edades!$B$3:$D$17,2)</f>
        <v>de 35 a 39 años</v>
      </c>
      <c r="U519" s="11" t="s">
        <v>235</v>
      </c>
      <c r="V519" s="26">
        <f t="shared" si="52"/>
        <v>0</v>
      </c>
      <c r="W519" s="24">
        <v>1</v>
      </c>
      <c r="X519" s="24">
        <v>0</v>
      </c>
    </row>
    <row r="520" spans="1:24" x14ac:dyDescent="0.25">
      <c r="A520" s="11">
        <f t="shared" si="53"/>
        <v>519</v>
      </c>
      <c r="B520" s="11">
        <v>201505</v>
      </c>
      <c r="C520" s="11">
        <v>1234</v>
      </c>
      <c r="D520" s="11">
        <v>1</v>
      </c>
      <c r="E520" s="16" t="s">
        <v>862</v>
      </c>
      <c r="F520" s="16" t="s">
        <v>5</v>
      </c>
      <c r="G520" s="11" t="s">
        <v>1978</v>
      </c>
      <c r="H520" s="13" t="s">
        <v>1277</v>
      </c>
      <c r="I520" s="13">
        <v>11</v>
      </c>
      <c r="J520" s="14">
        <v>42131</v>
      </c>
      <c r="K520" s="11" t="s">
        <v>932</v>
      </c>
      <c r="L520" s="11">
        <v>1</v>
      </c>
      <c r="M520" s="11" t="s">
        <v>1230</v>
      </c>
      <c r="N520" s="11" t="s">
        <v>935</v>
      </c>
      <c r="O520" s="13">
        <f t="shared" si="48"/>
        <v>1</v>
      </c>
      <c r="P520" s="13" t="str">
        <f t="shared" si="49"/>
        <v>Atenciones Medicas</v>
      </c>
      <c r="Q520" s="13">
        <f t="shared" si="50"/>
        <v>2</v>
      </c>
      <c r="R520" s="13" t="str">
        <f t="shared" si="51"/>
        <v>Mujer</v>
      </c>
      <c r="S520" s="11">
        <f>VLOOKUP(I520,edades!$B$3:$D$17,3)</f>
        <v>4</v>
      </c>
      <c r="T520" s="11" t="str">
        <f>VLOOKUP(DataCExterna!I520,edades!$B$3:$D$17,2)</f>
        <v>de 10 a 14 años</v>
      </c>
      <c r="U520" s="11" t="s">
        <v>1230</v>
      </c>
      <c r="V520" s="26">
        <f t="shared" si="52"/>
        <v>0</v>
      </c>
      <c r="W520" s="24">
        <v>1</v>
      </c>
      <c r="X520" s="24">
        <v>0</v>
      </c>
    </row>
    <row r="521" spans="1:24" x14ac:dyDescent="0.25">
      <c r="A521" s="11">
        <f t="shared" si="53"/>
        <v>520</v>
      </c>
      <c r="B521" s="11">
        <v>201505</v>
      </c>
      <c r="C521" s="11">
        <v>1234</v>
      </c>
      <c r="D521" s="11">
        <v>1</v>
      </c>
      <c r="E521" s="16" t="s">
        <v>862</v>
      </c>
      <c r="F521" s="16" t="s">
        <v>5</v>
      </c>
      <c r="G521" s="11" t="s">
        <v>1979</v>
      </c>
      <c r="H521" s="13" t="s">
        <v>1277</v>
      </c>
      <c r="I521" s="13">
        <v>11</v>
      </c>
      <c r="J521" s="14">
        <v>42138</v>
      </c>
      <c r="K521" s="11" t="s">
        <v>932</v>
      </c>
      <c r="L521" s="11">
        <v>1</v>
      </c>
      <c r="M521" s="11" t="s">
        <v>313</v>
      </c>
      <c r="N521" s="11" t="s">
        <v>936</v>
      </c>
      <c r="O521" s="13">
        <f t="shared" si="48"/>
        <v>1</v>
      </c>
      <c r="P521" s="13" t="str">
        <f t="shared" si="49"/>
        <v>Atenciones Medicas</v>
      </c>
      <c r="Q521" s="13">
        <f t="shared" si="50"/>
        <v>2</v>
      </c>
      <c r="R521" s="13" t="str">
        <f t="shared" si="51"/>
        <v>Mujer</v>
      </c>
      <c r="S521" s="11">
        <f>VLOOKUP(I521,edades!$B$3:$D$17,3)</f>
        <v>4</v>
      </c>
      <c r="T521" s="11" t="str">
        <f>VLOOKUP(DataCExterna!I521,edades!$B$3:$D$17,2)</f>
        <v>de 10 a 14 años</v>
      </c>
      <c r="U521" s="11" t="s">
        <v>313</v>
      </c>
      <c r="V521" s="26">
        <f t="shared" si="52"/>
        <v>0</v>
      </c>
      <c r="W521" s="24">
        <v>1</v>
      </c>
      <c r="X521" s="24">
        <v>0</v>
      </c>
    </row>
    <row r="522" spans="1:24" x14ac:dyDescent="0.25">
      <c r="A522" s="11">
        <f t="shared" si="53"/>
        <v>521</v>
      </c>
      <c r="B522" s="11">
        <v>201505</v>
      </c>
      <c r="C522" s="11">
        <v>1234</v>
      </c>
      <c r="D522" s="11">
        <v>1</v>
      </c>
      <c r="E522" s="16" t="s">
        <v>552</v>
      </c>
      <c r="F522" s="16" t="s">
        <v>5</v>
      </c>
      <c r="G522" s="11" t="s">
        <v>1996</v>
      </c>
      <c r="H522" s="13" t="s">
        <v>1276</v>
      </c>
      <c r="I522" s="13">
        <v>2</v>
      </c>
      <c r="J522" s="14">
        <v>42131</v>
      </c>
      <c r="K522" s="11" t="s">
        <v>932</v>
      </c>
      <c r="L522" s="11">
        <v>1</v>
      </c>
      <c r="M522" s="11" t="s">
        <v>1222</v>
      </c>
      <c r="N522" s="15" t="s">
        <v>934</v>
      </c>
      <c r="O522" s="13">
        <f t="shared" si="48"/>
        <v>1</v>
      </c>
      <c r="P522" s="13" t="str">
        <f t="shared" si="49"/>
        <v>Atenciones Medicas</v>
      </c>
      <c r="Q522" s="13">
        <f t="shared" si="50"/>
        <v>1</v>
      </c>
      <c r="R522" s="13" t="str">
        <f t="shared" si="51"/>
        <v>Hombre</v>
      </c>
      <c r="S522" s="11">
        <f>VLOOKUP(I522,edades!$B$3:$D$17,3)</f>
        <v>2</v>
      </c>
      <c r="T522" s="11" t="str">
        <f>VLOOKUP(DataCExterna!I522,edades!$B$3:$D$17,2)</f>
        <v>de 1 a 4 años</v>
      </c>
      <c r="U522" s="11" t="s">
        <v>1222</v>
      </c>
      <c r="V522" s="26">
        <f t="shared" si="52"/>
        <v>1</v>
      </c>
      <c r="W522" s="26">
        <v>0</v>
      </c>
      <c r="X522" s="26">
        <v>1</v>
      </c>
    </row>
    <row r="523" spans="1:24" x14ac:dyDescent="0.25">
      <c r="A523" s="11">
        <f t="shared" si="53"/>
        <v>522</v>
      </c>
      <c r="B523" s="11">
        <v>201505</v>
      </c>
      <c r="C523" s="11">
        <v>1234</v>
      </c>
      <c r="D523" s="11">
        <v>1</v>
      </c>
      <c r="E523" s="16" t="s">
        <v>568</v>
      </c>
      <c r="F523" s="16" t="s">
        <v>5</v>
      </c>
      <c r="G523" s="11" t="s">
        <v>1301</v>
      </c>
      <c r="H523" s="13" t="s">
        <v>1277</v>
      </c>
      <c r="I523" s="13">
        <v>42</v>
      </c>
      <c r="J523" s="14">
        <v>42138</v>
      </c>
      <c r="K523" s="11" t="s">
        <v>931</v>
      </c>
      <c r="L523" s="11">
        <v>1</v>
      </c>
      <c r="M523" s="11" t="s">
        <v>1200</v>
      </c>
      <c r="N523" s="11" t="s">
        <v>936</v>
      </c>
      <c r="O523" s="13">
        <f t="shared" si="48"/>
        <v>1</v>
      </c>
      <c r="P523" s="13" t="str">
        <f t="shared" si="49"/>
        <v>Atenciones Medicas</v>
      </c>
      <c r="Q523" s="13">
        <f t="shared" si="50"/>
        <v>2</v>
      </c>
      <c r="R523" s="13" t="str">
        <f t="shared" si="51"/>
        <v>Mujer</v>
      </c>
      <c r="S523" s="11">
        <f>VLOOKUP(I523,edades!$B$3:$D$17,3)</f>
        <v>10</v>
      </c>
      <c r="T523" s="11" t="str">
        <f>VLOOKUP(DataCExterna!I523,edades!$B$3:$D$17,2)</f>
        <v>de 40 a 44 años</v>
      </c>
      <c r="U523" s="11" t="s">
        <v>1200</v>
      </c>
      <c r="V523" s="26">
        <f t="shared" si="52"/>
        <v>0</v>
      </c>
      <c r="W523" s="24">
        <v>1</v>
      </c>
      <c r="X523" s="24">
        <v>0</v>
      </c>
    </row>
    <row r="524" spans="1:24" x14ac:dyDescent="0.25">
      <c r="A524" s="11">
        <f t="shared" si="53"/>
        <v>523</v>
      </c>
      <c r="B524" s="11">
        <v>201505</v>
      </c>
      <c r="C524" s="11">
        <v>1234</v>
      </c>
      <c r="D524" s="11">
        <v>1</v>
      </c>
      <c r="E524" s="16" t="s">
        <v>717</v>
      </c>
      <c r="F524" s="16" t="s">
        <v>5</v>
      </c>
      <c r="G524" s="11" t="s">
        <v>1435</v>
      </c>
      <c r="H524" s="13" t="s">
        <v>1276</v>
      </c>
      <c r="I524" s="13">
        <v>3</v>
      </c>
      <c r="J524" s="14">
        <v>42125</v>
      </c>
      <c r="K524" s="11" t="s">
        <v>925</v>
      </c>
      <c r="L524" s="11">
        <v>1</v>
      </c>
      <c r="M524" s="11" t="s">
        <v>99</v>
      </c>
      <c r="N524" s="15" t="s">
        <v>934</v>
      </c>
      <c r="O524" s="13">
        <f t="shared" si="48"/>
        <v>1</v>
      </c>
      <c r="P524" s="13" t="str">
        <f t="shared" si="49"/>
        <v>Atenciones Medicas</v>
      </c>
      <c r="Q524" s="13">
        <f t="shared" si="50"/>
        <v>1</v>
      </c>
      <c r="R524" s="13" t="str">
        <f t="shared" si="51"/>
        <v>Hombre</v>
      </c>
      <c r="S524" s="11">
        <f>VLOOKUP(I524,edades!$B$3:$D$17,3)</f>
        <v>2</v>
      </c>
      <c r="T524" s="11" t="str">
        <f>VLOOKUP(DataCExterna!I524,edades!$B$3:$D$17,2)</f>
        <v>de 1 a 4 años</v>
      </c>
      <c r="U524" s="11" t="s">
        <v>99</v>
      </c>
      <c r="V524" s="26">
        <f t="shared" si="52"/>
        <v>1</v>
      </c>
      <c r="W524" s="26">
        <v>1</v>
      </c>
      <c r="X524" s="26">
        <v>1</v>
      </c>
    </row>
    <row r="525" spans="1:24" x14ac:dyDescent="0.25">
      <c r="A525" s="11">
        <f t="shared" si="53"/>
        <v>524</v>
      </c>
      <c r="B525" s="11">
        <v>201505</v>
      </c>
      <c r="C525" s="11">
        <v>1234</v>
      </c>
      <c r="D525" s="11">
        <v>1</v>
      </c>
      <c r="E525" s="16" t="s">
        <v>363</v>
      </c>
      <c r="F525" s="16" t="s">
        <v>5</v>
      </c>
      <c r="G525" s="11" t="s">
        <v>1819</v>
      </c>
      <c r="H525" s="13" t="s">
        <v>1276</v>
      </c>
      <c r="I525" s="13">
        <v>49</v>
      </c>
      <c r="J525" s="14">
        <v>42125</v>
      </c>
      <c r="K525" s="11" t="s">
        <v>924</v>
      </c>
      <c r="L525" s="11">
        <v>1</v>
      </c>
      <c r="M525" s="11" t="s">
        <v>985</v>
      </c>
      <c r="N525" s="11" t="s">
        <v>935</v>
      </c>
      <c r="O525" s="13">
        <f t="shared" si="48"/>
        <v>1</v>
      </c>
      <c r="P525" s="13" t="str">
        <f t="shared" si="49"/>
        <v>Atenciones Medicas</v>
      </c>
      <c r="Q525" s="13">
        <f t="shared" si="50"/>
        <v>1</v>
      </c>
      <c r="R525" s="13" t="str">
        <f t="shared" si="51"/>
        <v>Hombre</v>
      </c>
      <c r="S525" s="11">
        <f>VLOOKUP(I525,edades!$B$3:$D$17,3)</f>
        <v>11</v>
      </c>
      <c r="T525" s="11" t="str">
        <f>VLOOKUP(DataCExterna!I525,edades!$B$3:$D$17,2)</f>
        <v>de 45 a 49 años</v>
      </c>
      <c r="U525" s="11" t="s">
        <v>985</v>
      </c>
      <c r="V525" s="26">
        <f t="shared" si="52"/>
        <v>0</v>
      </c>
      <c r="W525" s="24">
        <v>1</v>
      </c>
      <c r="X525" s="24">
        <v>0</v>
      </c>
    </row>
    <row r="526" spans="1:24" x14ac:dyDescent="0.25">
      <c r="A526" s="11">
        <f t="shared" si="53"/>
        <v>525</v>
      </c>
      <c r="B526" s="11">
        <v>201505</v>
      </c>
      <c r="C526" s="11">
        <v>1234</v>
      </c>
      <c r="D526" s="11">
        <v>1</v>
      </c>
      <c r="E526" s="16" t="s">
        <v>406</v>
      </c>
      <c r="F526" s="16" t="s">
        <v>5</v>
      </c>
      <c r="G526" s="11" t="s">
        <v>1746</v>
      </c>
      <c r="H526" s="13" t="s">
        <v>1277</v>
      </c>
      <c r="I526" s="13">
        <v>59</v>
      </c>
      <c r="J526" s="14">
        <v>42132</v>
      </c>
      <c r="K526" s="11" t="s">
        <v>923</v>
      </c>
      <c r="L526" s="11">
        <v>1</v>
      </c>
      <c r="M526" s="11" t="s">
        <v>1112</v>
      </c>
      <c r="N526" s="15" t="s">
        <v>934</v>
      </c>
      <c r="O526" s="13">
        <f t="shared" si="48"/>
        <v>1</v>
      </c>
      <c r="P526" s="13" t="str">
        <f t="shared" si="49"/>
        <v>Atenciones Medicas</v>
      </c>
      <c r="Q526" s="13">
        <f t="shared" si="50"/>
        <v>2</v>
      </c>
      <c r="R526" s="13" t="str">
        <f t="shared" si="51"/>
        <v>Mujer</v>
      </c>
      <c r="S526" s="11">
        <f>VLOOKUP(I526,edades!$B$3:$D$17,3)</f>
        <v>13</v>
      </c>
      <c r="T526" s="11" t="str">
        <f>VLOOKUP(DataCExterna!I526,edades!$B$3:$D$17,2)</f>
        <v>de 55 a 59 años</v>
      </c>
      <c r="U526" s="11" t="s">
        <v>1112</v>
      </c>
      <c r="V526" s="26">
        <f t="shared" si="52"/>
        <v>1</v>
      </c>
      <c r="W526" s="26">
        <v>1</v>
      </c>
      <c r="X526" s="26">
        <v>1</v>
      </c>
    </row>
    <row r="527" spans="1:24" x14ac:dyDescent="0.25">
      <c r="A527" s="11">
        <f t="shared" si="53"/>
        <v>526</v>
      </c>
      <c r="B527" s="11">
        <v>201505</v>
      </c>
      <c r="C527" s="11">
        <v>1234</v>
      </c>
      <c r="D527" s="11">
        <v>1</v>
      </c>
      <c r="E527" s="16" t="s">
        <v>505</v>
      </c>
      <c r="F527" s="16" t="s">
        <v>5</v>
      </c>
      <c r="G527" s="20" t="s">
        <v>1285</v>
      </c>
      <c r="H527" s="13" t="s">
        <v>1277</v>
      </c>
      <c r="I527" s="13">
        <v>64</v>
      </c>
      <c r="J527" s="14">
        <v>42132</v>
      </c>
      <c r="K527" s="11" t="s">
        <v>931</v>
      </c>
      <c r="L527" s="11">
        <v>1</v>
      </c>
      <c r="M527" s="11" t="s">
        <v>308</v>
      </c>
      <c r="N527" s="29" t="s">
        <v>934</v>
      </c>
      <c r="O527" s="13">
        <f t="shared" si="48"/>
        <v>1</v>
      </c>
      <c r="P527" s="13" t="str">
        <f t="shared" si="49"/>
        <v>Atenciones Medicas</v>
      </c>
      <c r="Q527" s="13">
        <f t="shared" si="50"/>
        <v>2</v>
      </c>
      <c r="R527" s="13" t="str">
        <f t="shared" si="51"/>
        <v>Mujer</v>
      </c>
      <c r="S527" s="11">
        <f>VLOOKUP(I527,edades!$B$3:$D$17,3)</f>
        <v>14</v>
      </c>
      <c r="T527" s="11" t="str">
        <f>VLOOKUP(DataCExterna!I527,edades!$B$3:$D$17,2)</f>
        <v>de 60 a 64 años</v>
      </c>
      <c r="U527" s="11" t="s">
        <v>308</v>
      </c>
      <c r="V527" s="26">
        <f t="shared" si="52"/>
        <v>1</v>
      </c>
      <c r="W527" s="25">
        <v>0</v>
      </c>
      <c r="X527" s="25">
        <v>1</v>
      </c>
    </row>
    <row r="528" spans="1:24" x14ac:dyDescent="0.25">
      <c r="A528" s="11">
        <f t="shared" si="53"/>
        <v>527</v>
      </c>
      <c r="B528" s="11">
        <v>201505</v>
      </c>
      <c r="C528" s="11">
        <v>1234</v>
      </c>
      <c r="D528" s="11">
        <v>1</v>
      </c>
      <c r="E528" s="16" t="s">
        <v>760</v>
      </c>
      <c r="F528" s="16" t="s">
        <v>5</v>
      </c>
      <c r="G528" s="11" t="s">
        <v>2030</v>
      </c>
      <c r="H528" s="13" t="s">
        <v>1277</v>
      </c>
      <c r="I528" s="13">
        <v>42</v>
      </c>
      <c r="J528" s="14">
        <v>42140</v>
      </c>
      <c r="K528" s="11" t="s">
        <v>928</v>
      </c>
      <c r="L528" s="11">
        <v>2</v>
      </c>
      <c r="M528" s="11" t="s">
        <v>1262</v>
      </c>
      <c r="N528" s="11" t="s">
        <v>936</v>
      </c>
      <c r="O528" s="13">
        <f t="shared" si="48"/>
        <v>2</v>
      </c>
      <c r="P528" s="13" t="str">
        <f t="shared" si="49"/>
        <v>Atenciones No Medicas</v>
      </c>
      <c r="Q528" s="13">
        <f t="shared" si="50"/>
        <v>2</v>
      </c>
      <c r="R528" s="13" t="str">
        <f t="shared" si="51"/>
        <v>Mujer</v>
      </c>
      <c r="S528" s="11">
        <f>VLOOKUP(I528,edades!$B$3:$D$17,3)</f>
        <v>10</v>
      </c>
      <c r="T528" s="11" t="str">
        <f>VLOOKUP(DataCExterna!I528,edades!$B$3:$D$17,2)</f>
        <v>de 40 a 44 años</v>
      </c>
      <c r="U528" s="11" t="s">
        <v>1262</v>
      </c>
      <c r="V528" s="26">
        <f t="shared" si="52"/>
        <v>0</v>
      </c>
      <c r="W528" s="24">
        <v>1</v>
      </c>
      <c r="X528" s="24">
        <v>0</v>
      </c>
    </row>
    <row r="529" spans="1:24" x14ac:dyDescent="0.25">
      <c r="A529" s="11">
        <f t="shared" si="53"/>
        <v>528</v>
      </c>
      <c r="B529" s="11">
        <v>201505</v>
      </c>
      <c r="C529" s="11">
        <v>1234</v>
      </c>
      <c r="D529" s="11">
        <v>1</v>
      </c>
      <c r="E529" s="16" t="s">
        <v>856</v>
      </c>
      <c r="F529" s="16" t="s">
        <v>5</v>
      </c>
      <c r="G529" s="11" t="s">
        <v>1985</v>
      </c>
      <c r="H529" s="13" t="s">
        <v>1276</v>
      </c>
      <c r="I529" s="13">
        <v>0</v>
      </c>
      <c r="J529" s="14">
        <v>42134</v>
      </c>
      <c r="K529" s="11" t="s">
        <v>932</v>
      </c>
      <c r="L529" s="11">
        <v>1</v>
      </c>
      <c r="M529" s="11" t="s">
        <v>1223</v>
      </c>
      <c r="N529" s="15" t="s">
        <v>934</v>
      </c>
      <c r="O529" s="13">
        <f t="shared" si="48"/>
        <v>1</v>
      </c>
      <c r="P529" s="13" t="str">
        <f t="shared" si="49"/>
        <v>Atenciones Medicas</v>
      </c>
      <c r="Q529" s="13">
        <f t="shared" si="50"/>
        <v>1</v>
      </c>
      <c r="R529" s="13" t="str">
        <f t="shared" si="51"/>
        <v>Hombre</v>
      </c>
      <c r="S529" s="11">
        <f>VLOOKUP(I529,edades!$B$3:$D$17,3)</f>
        <v>1</v>
      </c>
      <c r="T529" s="11" t="str">
        <f>VLOOKUP(DataCExterna!I529,edades!$B$3:$D$17,2)</f>
        <v>Menores  de 1 año</v>
      </c>
      <c r="U529" s="11" t="s">
        <v>1223</v>
      </c>
      <c r="V529" s="26">
        <f t="shared" si="52"/>
        <v>1</v>
      </c>
      <c r="W529" s="26">
        <v>1</v>
      </c>
      <c r="X529" s="26">
        <v>1</v>
      </c>
    </row>
    <row r="530" spans="1:24" x14ac:dyDescent="0.25">
      <c r="A530" s="11">
        <f t="shared" si="53"/>
        <v>529</v>
      </c>
      <c r="B530" s="11">
        <v>201505</v>
      </c>
      <c r="C530" s="11">
        <v>1234</v>
      </c>
      <c r="D530" s="11">
        <v>1</v>
      </c>
      <c r="E530" s="16" t="s">
        <v>855</v>
      </c>
      <c r="F530" s="16" t="s">
        <v>5</v>
      </c>
      <c r="G530" s="11" t="s">
        <v>1973</v>
      </c>
      <c r="H530" s="13" t="s">
        <v>1277</v>
      </c>
      <c r="I530" s="13">
        <v>7</v>
      </c>
      <c r="J530" s="14">
        <v>42138</v>
      </c>
      <c r="K530" s="11" t="s">
        <v>932</v>
      </c>
      <c r="L530" s="11">
        <v>1</v>
      </c>
      <c r="M530" s="11" t="s">
        <v>346</v>
      </c>
      <c r="N530" s="15" t="s">
        <v>934</v>
      </c>
      <c r="O530" s="13">
        <f t="shared" si="48"/>
        <v>1</v>
      </c>
      <c r="P530" s="13" t="str">
        <f t="shared" si="49"/>
        <v>Atenciones Medicas</v>
      </c>
      <c r="Q530" s="13">
        <f t="shared" si="50"/>
        <v>2</v>
      </c>
      <c r="R530" s="13" t="str">
        <f t="shared" si="51"/>
        <v>Mujer</v>
      </c>
      <c r="S530" s="11">
        <f>VLOOKUP(I530,edades!$B$3:$D$17,3)</f>
        <v>3</v>
      </c>
      <c r="T530" s="11" t="str">
        <f>VLOOKUP(DataCExterna!I530,edades!$B$3:$D$17,2)</f>
        <v>de 5 a 9 años</v>
      </c>
      <c r="U530" s="11" t="s">
        <v>346</v>
      </c>
      <c r="V530" s="26">
        <f t="shared" si="52"/>
        <v>1</v>
      </c>
      <c r="W530" s="26">
        <v>1</v>
      </c>
      <c r="X530" s="26">
        <v>1</v>
      </c>
    </row>
    <row r="531" spans="1:24" x14ac:dyDescent="0.25">
      <c r="A531" s="11">
        <f t="shared" si="53"/>
        <v>530</v>
      </c>
      <c r="B531" s="11">
        <v>201505</v>
      </c>
      <c r="C531" s="11">
        <v>1234</v>
      </c>
      <c r="D531" s="11">
        <v>1</v>
      </c>
      <c r="E531" s="16" t="s">
        <v>821</v>
      </c>
      <c r="F531" s="16" t="s">
        <v>5</v>
      </c>
      <c r="G531" s="11" t="s">
        <v>1974</v>
      </c>
      <c r="H531" s="13" t="s">
        <v>1276</v>
      </c>
      <c r="I531" s="13">
        <v>8</v>
      </c>
      <c r="J531" s="14">
        <v>42131</v>
      </c>
      <c r="K531" s="11" t="s">
        <v>932</v>
      </c>
      <c r="L531" s="11">
        <v>1</v>
      </c>
      <c r="M531" s="11" t="s">
        <v>347</v>
      </c>
      <c r="N531" s="11" t="s">
        <v>935</v>
      </c>
      <c r="O531" s="13">
        <f t="shared" si="48"/>
        <v>1</v>
      </c>
      <c r="P531" s="13" t="str">
        <f t="shared" si="49"/>
        <v>Atenciones Medicas</v>
      </c>
      <c r="Q531" s="13">
        <f t="shared" si="50"/>
        <v>1</v>
      </c>
      <c r="R531" s="13" t="str">
        <f t="shared" si="51"/>
        <v>Hombre</v>
      </c>
      <c r="S531" s="11">
        <f>VLOOKUP(I531,edades!$B$3:$D$17,3)</f>
        <v>3</v>
      </c>
      <c r="T531" s="11" t="str">
        <f>VLOOKUP(DataCExterna!I531,edades!$B$3:$D$17,2)</f>
        <v>de 5 a 9 años</v>
      </c>
      <c r="U531" s="11" t="s">
        <v>347</v>
      </c>
      <c r="V531" s="26">
        <f t="shared" si="52"/>
        <v>0</v>
      </c>
      <c r="W531" s="24">
        <v>1</v>
      </c>
      <c r="X531" s="24">
        <v>0</v>
      </c>
    </row>
    <row r="532" spans="1:24" x14ac:dyDescent="0.25">
      <c r="A532" s="11">
        <f t="shared" si="53"/>
        <v>531</v>
      </c>
      <c r="B532" s="11">
        <v>201505</v>
      </c>
      <c r="C532" s="11">
        <v>1234</v>
      </c>
      <c r="D532" s="11">
        <v>1</v>
      </c>
      <c r="E532" s="16" t="s">
        <v>865</v>
      </c>
      <c r="F532" s="16" t="s">
        <v>5</v>
      </c>
      <c r="G532" s="11" t="s">
        <v>1349</v>
      </c>
      <c r="H532" s="13" t="s">
        <v>1277</v>
      </c>
      <c r="I532" s="13">
        <v>37</v>
      </c>
      <c r="J532" s="14">
        <v>42134</v>
      </c>
      <c r="K532" s="11" t="s">
        <v>931</v>
      </c>
      <c r="L532" s="11">
        <v>1</v>
      </c>
      <c r="M532" s="11" t="s">
        <v>1016</v>
      </c>
      <c r="N532" s="11" t="s">
        <v>935</v>
      </c>
      <c r="O532" s="13">
        <f t="shared" si="48"/>
        <v>1</v>
      </c>
      <c r="P532" s="13" t="str">
        <f t="shared" si="49"/>
        <v>Atenciones Medicas</v>
      </c>
      <c r="Q532" s="13">
        <f t="shared" si="50"/>
        <v>2</v>
      </c>
      <c r="R532" s="13" t="str">
        <f t="shared" si="51"/>
        <v>Mujer</v>
      </c>
      <c r="S532" s="11">
        <f>VLOOKUP(I532,edades!$B$3:$D$17,3)</f>
        <v>9</v>
      </c>
      <c r="T532" s="11" t="str">
        <f>VLOOKUP(DataCExterna!I532,edades!$B$3:$D$17,2)</f>
        <v>de 35 a 39 años</v>
      </c>
      <c r="U532" s="11" t="s">
        <v>1016</v>
      </c>
      <c r="V532" s="26">
        <f t="shared" si="52"/>
        <v>0</v>
      </c>
      <c r="W532" s="24">
        <v>1</v>
      </c>
      <c r="X532" s="24">
        <v>0</v>
      </c>
    </row>
    <row r="533" spans="1:24" x14ac:dyDescent="0.25">
      <c r="A533" s="11">
        <f t="shared" si="53"/>
        <v>532</v>
      </c>
      <c r="B533" s="11">
        <v>201505</v>
      </c>
      <c r="C533" s="11">
        <v>1234</v>
      </c>
      <c r="D533" s="11">
        <v>1</v>
      </c>
      <c r="E533" s="16" t="s">
        <v>894</v>
      </c>
      <c r="F533" s="16" t="s">
        <v>5</v>
      </c>
      <c r="G533" s="11" t="s">
        <v>1336</v>
      </c>
      <c r="H533" s="13" t="s">
        <v>1277</v>
      </c>
      <c r="I533" s="13">
        <v>39</v>
      </c>
      <c r="J533" s="14">
        <v>42133</v>
      </c>
      <c r="K533" s="11" t="s">
        <v>931</v>
      </c>
      <c r="L533" s="11">
        <v>1</v>
      </c>
      <c r="M533" s="11" t="s">
        <v>1033</v>
      </c>
      <c r="N533" s="11" t="s">
        <v>935</v>
      </c>
      <c r="O533" s="13">
        <f t="shared" si="48"/>
        <v>1</v>
      </c>
      <c r="P533" s="13" t="str">
        <f t="shared" si="49"/>
        <v>Atenciones Medicas</v>
      </c>
      <c r="Q533" s="13">
        <f t="shared" si="50"/>
        <v>2</v>
      </c>
      <c r="R533" s="13" t="str">
        <f t="shared" si="51"/>
        <v>Mujer</v>
      </c>
      <c r="S533" s="11">
        <f>VLOOKUP(I533,edades!$B$3:$D$17,3)</f>
        <v>9</v>
      </c>
      <c r="T533" s="11" t="str">
        <f>VLOOKUP(DataCExterna!I533,edades!$B$3:$D$17,2)</f>
        <v>de 35 a 39 años</v>
      </c>
      <c r="U533" s="11" t="s">
        <v>1033</v>
      </c>
      <c r="V533" s="26">
        <f t="shared" si="52"/>
        <v>0</v>
      </c>
      <c r="W533" s="24">
        <v>1</v>
      </c>
      <c r="X533" s="24">
        <v>0</v>
      </c>
    </row>
    <row r="534" spans="1:24" x14ac:dyDescent="0.25">
      <c r="A534" s="11">
        <f t="shared" si="53"/>
        <v>533</v>
      </c>
      <c r="B534" s="11">
        <v>201505</v>
      </c>
      <c r="C534" s="11">
        <v>1234</v>
      </c>
      <c r="D534" s="11">
        <v>1</v>
      </c>
      <c r="E534" s="16" t="s">
        <v>829</v>
      </c>
      <c r="F534" s="16" t="s">
        <v>5</v>
      </c>
      <c r="G534" s="12" t="s">
        <v>1287</v>
      </c>
      <c r="H534" s="13" t="s">
        <v>1277</v>
      </c>
      <c r="I534" s="13">
        <v>33</v>
      </c>
      <c r="J534" s="14">
        <v>42133</v>
      </c>
      <c r="K534" s="11" t="s">
        <v>931</v>
      </c>
      <c r="L534" s="11">
        <v>1</v>
      </c>
      <c r="M534" s="11" t="s">
        <v>1021</v>
      </c>
      <c r="N534" s="15" t="s">
        <v>934</v>
      </c>
      <c r="O534" s="13">
        <f t="shared" si="48"/>
        <v>1</v>
      </c>
      <c r="P534" s="13" t="str">
        <f t="shared" si="49"/>
        <v>Atenciones Medicas</v>
      </c>
      <c r="Q534" s="13">
        <f t="shared" si="50"/>
        <v>2</v>
      </c>
      <c r="R534" s="13" t="str">
        <f t="shared" si="51"/>
        <v>Mujer</v>
      </c>
      <c r="S534" s="11">
        <f>VLOOKUP(I534,edades!$B$3:$D$17,3)</f>
        <v>9</v>
      </c>
      <c r="T534" s="11" t="str">
        <f>VLOOKUP(DataCExterna!I534,edades!$B$3:$D$17,2)</f>
        <v>de 35 a 39 años</v>
      </c>
      <c r="U534" s="11" t="s">
        <v>1021</v>
      </c>
      <c r="V534" s="26">
        <f t="shared" si="52"/>
        <v>1</v>
      </c>
      <c r="W534" s="26">
        <v>1</v>
      </c>
      <c r="X534" s="26">
        <v>1</v>
      </c>
    </row>
    <row r="535" spans="1:24" x14ac:dyDescent="0.25">
      <c r="A535" s="11">
        <f t="shared" si="53"/>
        <v>534</v>
      </c>
      <c r="B535" s="11">
        <v>201505</v>
      </c>
      <c r="C535" s="11">
        <v>1234</v>
      </c>
      <c r="D535" s="11">
        <v>1</v>
      </c>
      <c r="E535" s="16" t="s">
        <v>783</v>
      </c>
      <c r="F535" s="16" t="s">
        <v>5</v>
      </c>
      <c r="G535" s="11" t="s">
        <v>1622</v>
      </c>
      <c r="H535" s="13" t="s">
        <v>1277</v>
      </c>
      <c r="I535" s="13">
        <v>8</v>
      </c>
      <c r="J535" s="14">
        <v>42134</v>
      </c>
      <c r="K535" s="11" t="s">
        <v>923</v>
      </c>
      <c r="L535" s="11">
        <v>1</v>
      </c>
      <c r="M535" s="11" t="s">
        <v>1043</v>
      </c>
      <c r="N535" s="11" t="s">
        <v>935</v>
      </c>
      <c r="O535" s="13">
        <f t="shared" si="48"/>
        <v>1</v>
      </c>
      <c r="P535" s="13" t="str">
        <f t="shared" si="49"/>
        <v>Atenciones Medicas</v>
      </c>
      <c r="Q535" s="13">
        <f t="shared" si="50"/>
        <v>2</v>
      </c>
      <c r="R535" s="13" t="str">
        <f t="shared" si="51"/>
        <v>Mujer</v>
      </c>
      <c r="S535" s="11">
        <f>VLOOKUP(I535,edades!$B$3:$D$17,3)</f>
        <v>3</v>
      </c>
      <c r="T535" s="11" t="str">
        <f>VLOOKUP(DataCExterna!I535,edades!$B$3:$D$17,2)</f>
        <v>de 5 a 9 años</v>
      </c>
      <c r="U535" s="11" t="s">
        <v>1043</v>
      </c>
      <c r="V535" s="26">
        <f t="shared" si="52"/>
        <v>0</v>
      </c>
      <c r="W535" s="24">
        <v>1</v>
      </c>
      <c r="X535" s="24">
        <v>0</v>
      </c>
    </row>
    <row r="536" spans="1:24" x14ac:dyDescent="0.25">
      <c r="A536" s="11">
        <f t="shared" si="53"/>
        <v>535</v>
      </c>
      <c r="B536" s="11">
        <v>201505</v>
      </c>
      <c r="C536" s="11">
        <v>1234</v>
      </c>
      <c r="D536" s="11">
        <v>1</v>
      </c>
      <c r="E536" s="16" t="s">
        <v>795</v>
      </c>
      <c r="F536" s="16" t="s">
        <v>5</v>
      </c>
      <c r="G536" s="11" t="s">
        <v>1331</v>
      </c>
      <c r="H536" s="13" t="s">
        <v>1277</v>
      </c>
      <c r="I536" s="13">
        <v>52</v>
      </c>
      <c r="J536" s="14">
        <v>42125</v>
      </c>
      <c r="K536" s="11" t="s">
        <v>931</v>
      </c>
      <c r="L536" s="11">
        <v>1</v>
      </c>
      <c r="M536" s="11" t="s">
        <v>1103</v>
      </c>
      <c r="N536" s="11" t="s">
        <v>936</v>
      </c>
      <c r="O536" s="13">
        <f t="shared" si="48"/>
        <v>1</v>
      </c>
      <c r="P536" s="13" t="str">
        <f t="shared" si="49"/>
        <v>Atenciones Medicas</v>
      </c>
      <c r="Q536" s="13">
        <f t="shared" si="50"/>
        <v>2</v>
      </c>
      <c r="R536" s="13" t="str">
        <f t="shared" si="51"/>
        <v>Mujer</v>
      </c>
      <c r="S536" s="11">
        <f>VLOOKUP(I536,edades!$B$3:$D$17,3)</f>
        <v>12</v>
      </c>
      <c r="T536" s="11" t="str">
        <f>VLOOKUP(DataCExterna!I536,edades!$B$3:$D$17,2)</f>
        <v>de 50 a 54 años</v>
      </c>
      <c r="U536" s="11" t="s">
        <v>1103</v>
      </c>
      <c r="V536" s="26">
        <f t="shared" si="52"/>
        <v>0</v>
      </c>
      <c r="W536" s="24">
        <v>1</v>
      </c>
      <c r="X536" s="24">
        <v>0</v>
      </c>
    </row>
    <row r="537" spans="1:24" x14ac:dyDescent="0.25">
      <c r="A537" s="11">
        <f t="shared" si="53"/>
        <v>536</v>
      </c>
      <c r="B537" s="11">
        <v>201505</v>
      </c>
      <c r="C537" s="11">
        <v>1234</v>
      </c>
      <c r="D537" s="11">
        <v>1</v>
      </c>
      <c r="E537" s="16" t="s">
        <v>859</v>
      </c>
      <c r="F537" s="16" t="s">
        <v>5</v>
      </c>
      <c r="G537" s="11" t="s">
        <v>1630</v>
      </c>
      <c r="H537" s="13" t="s">
        <v>1277</v>
      </c>
      <c r="I537" s="13">
        <v>41</v>
      </c>
      <c r="J537" s="14">
        <v>42129</v>
      </c>
      <c r="K537" s="11" t="s">
        <v>923</v>
      </c>
      <c r="L537" s="11">
        <v>1</v>
      </c>
      <c r="M537" s="11" t="s">
        <v>103</v>
      </c>
      <c r="N537" s="11" t="s">
        <v>935</v>
      </c>
      <c r="O537" s="13">
        <f t="shared" si="48"/>
        <v>1</v>
      </c>
      <c r="P537" s="13" t="str">
        <f t="shared" si="49"/>
        <v>Atenciones Medicas</v>
      </c>
      <c r="Q537" s="13">
        <f t="shared" si="50"/>
        <v>2</v>
      </c>
      <c r="R537" s="13" t="str">
        <f t="shared" si="51"/>
        <v>Mujer</v>
      </c>
      <c r="S537" s="11">
        <f>VLOOKUP(I537,edades!$B$3:$D$17,3)</f>
        <v>10</v>
      </c>
      <c r="T537" s="11" t="str">
        <f>VLOOKUP(DataCExterna!I537,edades!$B$3:$D$17,2)</f>
        <v>de 40 a 44 años</v>
      </c>
      <c r="U537" s="11" t="s">
        <v>103</v>
      </c>
      <c r="V537" s="26">
        <f t="shared" si="52"/>
        <v>0</v>
      </c>
      <c r="W537" s="24">
        <v>1</v>
      </c>
      <c r="X537" s="24">
        <v>0</v>
      </c>
    </row>
    <row r="538" spans="1:24" x14ac:dyDescent="0.25">
      <c r="A538" s="11">
        <f t="shared" si="53"/>
        <v>537</v>
      </c>
      <c r="B538" s="11">
        <v>201505</v>
      </c>
      <c r="C538" s="11">
        <v>1234</v>
      </c>
      <c r="D538" s="11">
        <v>1</v>
      </c>
      <c r="E538" s="16" t="s">
        <v>440</v>
      </c>
      <c r="F538" s="16" t="s">
        <v>5</v>
      </c>
      <c r="G538" s="11" t="s">
        <v>1439</v>
      </c>
      <c r="H538" s="13" t="s">
        <v>1276</v>
      </c>
      <c r="I538" s="13">
        <v>0</v>
      </c>
      <c r="J538" s="14">
        <v>42129</v>
      </c>
      <c r="K538" s="11" t="s">
        <v>925</v>
      </c>
      <c r="L538" s="11">
        <v>1</v>
      </c>
      <c r="M538" s="11" t="s">
        <v>1158</v>
      </c>
      <c r="N538" s="11" t="s">
        <v>935</v>
      </c>
      <c r="O538" s="13">
        <f t="shared" si="48"/>
        <v>1</v>
      </c>
      <c r="P538" s="13" t="str">
        <f t="shared" si="49"/>
        <v>Atenciones Medicas</v>
      </c>
      <c r="Q538" s="13">
        <f t="shared" si="50"/>
        <v>1</v>
      </c>
      <c r="R538" s="13" t="str">
        <f t="shared" si="51"/>
        <v>Hombre</v>
      </c>
      <c r="S538" s="11">
        <f>VLOOKUP(I538,edades!$B$3:$D$17,3)</f>
        <v>1</v>
      </c>
      <c r="T538" s="11" t="str">
        <f>VLOOKUP(DataCExterna!I538,edades!$B$3:$D$17,2)</f>
        <v>Menores  de 1 año</v>
      </c>
      <c r="U538" s="11" t="s">
        <v>1158</v>
      </c>
      <c r="V538" s="26">
        <f t="shared" si="52"/>
        <v>0</v>
      </c>
      <c r="W538" s="24">
        <v>1</v>
      </c>
      <c r="X538" s="24">
        <v>0</v>
      </c>
    </row>
    <row r="539" spans="1:24" x14ac:dyDescent="0.25">
      <c r="A539" s="11">
        <f t="shared" si="53"/>
        <v>538</v>
      </c>
      <c r="B539" s="11">
        <v>201505</v>
      </c>
      <c r="C539" s="11">
        <v>1234</v>
      </c>
      <c r="D539" s="11">
        <v>1</v>
      </c>
      <c r="E539" s="16" t="s">
        <v>591</v>
      </c>
      <c r="F539" s="16" t="s">
        <v>5</v>
      </c>
      <c r="G539" s="11" t="s">
        <v>1312</v>
      </c>
      <c r="H539" s="13" t="s">
        <v>1277</v>
      </c>
      <c r="I539" s="13">
        <v>44</v>
      </c>
      <c r="J539" s="14">
        <v>42131</v>
      </c>
      <c r="K539" s="11" t="s">
        <v>931</v>
      </c>
      <c r="L539" s="11">
        <v>1</v>
      </c>
      <c r="M539" s="11" t="s">
        <v>1121</v>
      </c>
      <c r="N539" s="11" t="s">
        <v>935</v>
      </c>
      <c r="O539" s="13">
        <f t="shared" si="48"/>
        <v>1</v>
      </c>
      <c r="P539" s="13" t="str">
        <f t="shared" si="49"/>
        <v>Atenciones Medicas</v>
      </c>
      <c r="Q539" s="13">
        <f t="shared" si="50"/>
        <v>2</v>
      </c>
      <c r="R539" s="13" t="str">
        <f t="shared" si="51"/>
        <v>Mujer</v>
      </c>
      <c r="S539" s="11">
        <f>VLOOKUP(I539,edades!$B$3:$D$17,3)</f>
        <v>10</v>
      </c>
      <c r="T539" s="11" t="str">
        <f>VLOOKUP(DataCExterna!I539,edades!$B$3:$D$17,2)</f>
        <v>de 40 a 44 años</v>
      </c>
      <c r="U539" s="11" t="s">
        <v>1121</v>
      </c>
      <c r="V539" s="26">
        <f t="shared" si="52"/>
        <v>0</v>
      </c>
      <c r="W539" s="24">
        <v>1</v>
      </c>
      <c r="X539" s="24">
        <v>0</v>
      </c>
    </row>
    <row r="540" spans="1:24" x14ac:dyDescent="0.25">
      <c r="A540" s="11">
        <f t="shared" si="53"/>
        <v>539</v>
      </c>
      <c r="B540" s="11">
        <v>201505</v>
      </c>
      <c r="C540" s="11">
        <v>1234</v>
      </c>
      <c r="D540" s="11">
        <v>1</v>
      </c>
      <c r="E540" s="16" t="s">
        <v>533</v>
      </c>
      <c r="F540" s="16" t="s">
        <v>5</v>
      </c>
      <c r="G540" s="11" t="s">
        <v>1453</v>
      </c>
      <c r="H540" s="13" t="s">
        <v>1277</v>
      </c>
      <c r="I540" s="13">
        <v>0</v>
      </c>
      <c r="J540" s="14">
        <v>42129</v>
      </c>
      <c r="K540" s="11" t="s">
        <v>925</v>
      </c>
      <c r="L540" s="11">
        <v>1</v>
      </c>
      <c r="M540" s="11" t="s">
        <v>1176</v>
      </c>
      <c r="N540" s="11" t="s">
        <v>935</v>
      </c>
      <c r="O540" s="13">
        <f t="shared" si="48"/>
        <v>1</v>
      </c>
      <c r="P540" s="13" t="str">
        <f t="shared" si="49"/>
        <v>Atenciones Medicas</v>
      </c>
      <c r="Q540" s="13">
        <f t="shared" si="50"/>
        <v>2</v>
      </c>
      <c r="R540" s="13" t="str">
        <f t="shared" si="51"/>
        <v>Mujer</v>
      </c>
      <c r="S540" s="11">
        <f>VLOOKUP(I540,edades!$B$3:$D$17,3)</f>
        <v>1</v>
      </c>
      <c r="T540" s="11" t="str">
        <f>VLOOKUP(DataCExterna!I540,edades!$B$3:$D$17,2)</f>
        <v>Menores  de 1 año</v>
      </c>
      <c r="U540" s="11" t="s">
        <v>1176</v>
      </c>
      <c r="V540" s="26">
        <f t="shared" si="52"/>
        <v>0</v>
      </c>
      <c r="W540" s="24">
        <v>1</v>
      </c>
      <c r="X540" s="24">
        <v>0</v>
      </c>
    </row>
    <row r="541" spans="1:24" x14ac:dyDescent="0.25">
      <c r="A541" s="11">
        <f t="shared" si="53"/>
        <v>540</v>
      </c>
      <c r="B541" s="11">
        <v>201505</v>
      </c>
      <c r="C541" s="11">
        <v>1234</v>
      </c>
      <c r="D541" s="11">
        <v>1</v>
      </c>
      <c r="E541" s="16" t="s">
        <v>509</v>
      </c>
      <c r="F541" s="16" t="s">
        <v>5</v>
      </c>
      <c r="G541" s="11" t="s">
        <v>1326</v>
      </c>
      <c r="H541" s="13" t="s">
        <v>1277</v>
      </c>
      <c r="I541" s="13">
        <v>44</v>
      </c>
      <c r="J541" s="14">
        <v>42131</v>
      </c>
      <c r="K541" s="11" t="s">
        <v>931</v>
      </c>
      <c r="L541" s="11">
        <v>1</v>
      </c>
      <c r="M541" s="11" t="s">
        <v>1114</v>
      </c>
      <c r="N541" s="11" t="s">
        <v>936</v>
      </c>
      <c r="O541" s="13">
        <f t="shared" si="48"/>
        <v>1</v>
      </c>
      <c r="P541" s="13" t="str">
        <f t="shared" si="49"/>
        <v>Atenciones Medicas</v>
      </c>
      <c r="Q541" s="13">
        <f t="shared" si="50"/>
        <v>2</v>
      </c>
      <c r="R541" s="13" t="str">
        <f t="shared" si="51"/>
        <v>Mujer</v>
      </c>
      <c r="S541" s="11">
        <f>VLOOKUP(I541,edades!$B$3:$D$17,3)</f>
        <v>10</v>
      </c>
      <c r="T541" s="11" t="str">
        <f>VLOOKUP(DataCExterna!I541,edades!$B$3:$D$17,2)</f>
        <v>de 40 a 44 años</v>
      </c>
      <c r="U541" s="11" t="s">
        <v>1114</v>
      </c>
      <c r="V541" s="26">
        <f t="shared" si="52"/>
        <v>0</v>
      </c>
      <c r="W541" s="24">
        <v>1</v>
      </c>
      <c r="X541" s="24">
        <v>0</v>
      </c>
    </row>
    <row r="542" spans="1:24" x14ac:dyDescent="0.25">
      <c r="A542" s="11">
        <f t="shared" si="53"/>
        <v>541</v>
      </c>
      <c r="B542" s="11">
        <v>201505</v>
      </c>
      <c r="C542" s="11">
        <v>1234</v>
      </c>
      <c r="D542" s="11">
        <v>1</v>
      </c>
      <c r="E542" s="16" t="s">
        <v>499</v>
      </c>
      <c r="F542" s="16" t="s">
        <v>5</v>
      </c>
      <c r="G542" s="11" t="s">
        <v>1350</v>
      </c>
      <c r="H542" s="13" t="s">
        <v>1277</v>
      </c>
      <c r="I542" s="13">
        <v>37</v>
      </c>
      <c r="J542" s="14">
        <v>42132</v>
      </c>
      <c r="K542" s="11" t="s">
        <v>931</v>
      </c>
      <c r="L542" s="11">
        <v>1</v>
      </c>
      <c r="M542" s="11" t="s">
        <v>326</v>
      </c>
      <c r="N542" s="11" t="s">
        <v>935</v>
      </c>
      <c r="O542" s="13">
        <f t="shared" si="48"/>
        <v>1</v>
      </c>
      <c r="P542" s="13" t="str">
        <f t="shared" si="49"/>
        <v>Atenciones Medicas</v>
      </c>
      <c r="Q542" s="13">
        <f t="shared" si="50"/>
        <v>2</v>
      </c>
      <c r="R542" s="13" t="str">
        <f t="shared" si="51"/>
        <v>Mujer</v>
      </c>
      <c r="S542" s="11">
        <f>VLOOKUP(I542,edades!$B$3:$D$17,3)</f>
        <v>9</v>
      </c>
      <c r="T542" s="11" t="str">
        <f>VLOOKUP(DataCExterna!I542,edades!$B$3:$D$17,2)</f>
        <v>de 35 a 39 años</v>
      </c>
      <c r="U542" s="11" t="s">
        <v>326</v>
      </c>
      <c r="V542" s="26">
        <f t="shared" si="52"/>
        <v>0</v>
      </c>
      <c r="W542" s="24">
        <v>1</v>
      </c>
      <c r="X542" s="24">
        <v>0</v>
      </c>
    </row>
    <row r="543" spans="1:24" x14ac:dyDescent="0.25">
      <c r="A543" s="11">
        <f t="shared" si="53"/>
        <v>542</v>
      </c>
      <c r="B543" s="11">
        <v>201505</v>
      </c>
      <c r="C543" s="11">
        <v>1234</v>
      </c>
      <c r="D543" s="11">
        <v>1</v>
      </c>
      <c r="E543" s="16" t="s">
        <v>627</v>
      </c>
      <c r="F543" s="16" t="s">
        <v>5</v>
      </c>
      <c r="G543" s="11" t="s">
        <v>1791</v>
      </c>
      <c r="H543" s="13" t="s">
        <v>1277</v>
      </c>
      <c r="I543" s="13">
        <v>50</v>
      </c>
      <c r="J543" s="14">
        <v>42129</v>
      </c>
      <c r="K543" s="11" t="s">
        <v>924</v>
      </c>
      <c r="L543" s="11">
        <v>1</v>
      </c>
      <c r="M543" s="11" t="s">
        <v>10</v>
      </c>
      <c r="N543" s="15" t="s">
        <v>934</v>
      </c>
      <c r="O543" s="13">
        <f t="shared" si="48"/>
        <v>1</v>
      </c>
      <c r="P543" s="13" t="str">
        <f t="shared" si="49"/>
        <v>Atenciones Medicas</v>
      </c>
      <c r="Q543" s="13">
        <f t="shared" si="50"/>
        <v>2</v>
      </c>
      <c r="R543" s="13" t="str">
        <f t="shared" si="51"/>
        <v>Mujer</v>
      </c>
      <c r="S543" s="11">
        <f>VLOOKUP(I543,edades!$B$3:$D$17,3)</f>
        <v>12</v>
      </c>
      <c r="T543" s="11" t="str">
        <f>VLOOKUP(DataCExterna!I543,edades!$B$3:$D$17,2)</f>
        <v>de 50 a 54 años</v>
      </c>
      <c r="U543" s="11" t="s">
        <v>10</v>
      </c>
      <c r="V543" s="26">
        <f t="shared" si="52"/>
        <v>1</v>
      </c>
      <c r="W543" s="26">
        <v>1</v>
      </c>
      <c r="X543" s="26">
        <v>1</v>
      </c>
    </row>
    <row r="544" spans="1:24" x14ac:dyDescent="0.25">
      <c r="A544" s="11">
        <f t="shared" si="53"/>
        <v>543</v>
      </c>
      <c r="B544" s="11">
        <v>201505</v>
      </c>
      <c r="C544" s="11">
        <v>1234</v>
      </c>
      <c r="D544" s="11">
        <v>1</v>
      </c>
      <c r="E544" s="16" t="s">
        <v>815</v>
      </c>
      <c r="F544" s="16" t="s">
        <v>5</v>
      </c>
      <c r="G544" s="11" t="s">
        <v>1429</v>
      </c>
      <c r="H544" s="13" t="s">
        <v>1276</v>
      </c>
      <c r="I544" s="13">
        <v>8</v>
      </c>
      <c r="J544" s="14">
        <v>42129</v>
      </c>
      <c r="K544" s="11" t="s">
        <v>925</v>
      </c>
      <c r="L544" s="11">
        <v>1</v>
      </c>
      <c r="M544" s="11" t="s">
        <v>1175</v>
      </c>
      <c r="N544" s="11" t="s">
        <v>935</v>
      </c>
      <c r="O544" s="13">
        <f t="shared" si="48"/>
        <v>1</v>
      </c>
      <c r="P544" s="13" t="str">
        <f t="shared" si="49"/>
        <v>Atenciones Medicas</v>
      </c>
      <c r="Q544" s="13">
        <f t="shared" si="50"/>
        <v>1</v>
      </c>
      <c r="R544" s="13" t="str">
        <f t="shared" si="51"/>
        <v>Hombre</v>
      </c>
      <c r="S544" s="11">
        <f>VLOOKUP(I544,edades!$B$3:$D$17,3)</f>
        <v>3</v>
      </c>
      <c r="T544" s="11" t="str">
        <f>VLOOKUP(DataCExterna!I544,edades!$B$3:$D$17,2)</f>
        <v>de 5 a 9 años</v>
      </c>
      <c r="U544" s="11" t="s">
        <v>1175</v>
      </c>
      <c r="V544" s="26">
        <f t="shared" si="52"/>
        <v>0</v>
      </c>
      <c r="W544" s="24">
        <v>1</v>
      </c>
      <c r="X544" s="24">
        <v>0</v>
      </c>
    </row>
    <row r="545" spans="1:24" x14ac:dyDescent="0.25">
      <c r="A545" s="11">
        <f t="shared" si="53"/>
        <v>544</v>
      </c>
      <c r="B545" s="11">
        <v>201505</v>
      </c>
      <c r="C545" s="11">
        <v>1234</v>
      </c>
      <c r="D545" s="11">
        <v>1</v>
      </c>
      <c r="E545" s="16" t="s">
        <v>555</v>
      </c>
      <c r="F545" s="16" t="s">
        <v>5</v>
      </c>
      <c r="G545" s="11" t="s">
        <v>1334</v>
      </c>
      <c r="H545" s="13" t="s">
        <v>1277</v>
      </c>
      <c r="I545" s="13">
        <v>35</v>
      </c>
      <c r="J545" s="14">
        <v>42132</v>
      </c>
      <c r="K545" s="11" t="s">
        <v>931</v>
      </c>
      <c r="L545" s="11">
        <v>1</v>
      </c>
      <c r="M545" s="11" t="s">
        <v>1238</v>
      </c>
      <c r="N545" s="11" t="s">
        <v>935</v>
      </c>
      <c r="O545" s="13">
        <f t="shared" si="48"/>
        <v>1</v>
      </c>
      <c r="P545" s="13" t="str">
        <f t="shared" si="49"/>
        <v>Atenciones Medicas</v>
      </c>
      <c r="Q545" s="13">
        <f t="shared" si="50"/>
        <v>2</v>
      </c>
      <c r="R545" s="13" t="str">
        <f t="shared" si="51"/>
        <v>Mujer</v>
      </c>
      <c r="S545" s="11">
        <f>VLOOKUP(I545,edades!$B$3:$D$17,3)</f>
        <v>9</v>
      </c>
      <c r="T545" s="11" t="str">
        <f>VLOOKUP(DataCExterna!I545,edades!$B$3:$D$17,2)</f>
        <v>de 35 a 39 años</v>
      </c>
      <c r="U545" s="11" t="s">
        <v>1238</v>
      </c>
      <c r="V545" s="26">
        <f t="shared" si="52"/>
        <v>0</v>
      </c>
      <c r="W545" s="24">
        <v>1</v>
      </c>
      <c r="X545" s="24">
        <v>0</v>
      </c>
    </row>
    <row r="546" spans="1:24" x14ac:dyDescent="0.25">
      <c r="A546" s="11">
        <f t="shared" si="53"/>
        <v>545</v>
      </c>
      <c r="B546" s="11">
        <v>201505</v>
      </c>
      <c r="C546" s="11">
        <v>1234</v>
      </c>
      <c r="D546" s="11">
        <v>1</v>
      </c>
      <c r="E546" s="16" t="s">
        <v>647</v>
      </c>
      <c r="F546" s="16" t="s">
        <v>5</v>
      </c>
      <c r="G546" s="11" t="s">
        <v>1519</v>
      </c>
      <c r="H546" s="13" t="s">
        <v>1277</v>
      </c>
      <c r="I546" s="13">
        <v>50</v>
      </c>
      <c r="J546" s="14">
        <v>42129</v>
      </c>
      <c r="K546" s="11" t="s">
        <v>926</v>
      </c>
      <c r="L546" s="11">
        <v>2</v>
      </c>
      <c r="M546" s="11" t="s">
        <v>350</v>
      </c>
      <c r="N546" s="11" t="s">
        <v>936</v>
      </c>
      <c r="O546" s="13">
        <f t="shared" si="48"/>
        <v>2</v>
      </c>
      <c r="P546" s="13" t="str">
        <f t="shared" si="49"/>
        <v>Atenciones No Medicas</v>
      </c>
      <c r="Q546" s="13">
        <f t="shared" si="50"/>
        <v>2</v>
      </c>
      <c r="R546" s="13" t="str">
        <f t="shared" si="51"/>
        <v>Mujer</v>
      </c>
      <c r="S546" s="11">
        <f>VLOOKUP(I546,edades!$B$3:$D$17,3)</f>
        <v>12</v>
      </c>
      <c r="T546" s="11" t="str">
        <f>VLOOKUP(DataCExterna!I546,edades!$B$3:$D$17,2)</f>
        <v>de 50 a 54 años</v>
      </c>
      <c r="U546" s="11" t="s">
        <v>350</v>
      </c>
      <c r="V546" s="26">
        <f t="shared" si="52"/>
        <v>0</v>
      </c>
      <c r="W546" s="24">
        <v>1</v>
      </c>
      <c r="X546" s="24">
        <v>0</v>
      </c>
    </row>
    <row r="547" spans="1:24" x14ac:dyDescent="0.25">
      <c r="A547" s="11">
        <f t="shared" si="53"/>
        <v>546</v>
      </c>
      <c r="B547" s="11">
        <v>201505</v>
      </c>
      <c r="C547" s="11">
        <v>1234</v>
      </c>
      <c r="D547" s="11">
        <v>1</v>
      </c>
      <c r="E547" s="16" t="s">
        <v>906</v>
      </c>
      <c r="F547" s="16" t="s">
        <v>5</v>
      </c>
      <c r="G547" s="11" t="s">
        <v>1662</v>
      </c>
      <c r="H547" s="13" t="s">
        <v>1277</v>
      </c>
      <c r="I547" s="13">
        <v>30</v>
      </c>
      <c r="J547" s="14">
        <v>42134</v>
      </c>
      <c r="K547" s="11" t="s">
        <v>923</v>
      </c>
      <c r="L547" s="11">
        <v>1</v>
      </c>
      <c r="M547" s="11" t="s">
        <v>74</v>
      </c>
      <c r="N547" s="11" t="s">
        <v>936</v>
      </c>
      <c r="O547" s="13">
        <f t="shared" si="48"/>
        <v>1</v>
      </c>
      <c r="P547" s="13" t="str">
        <f t="shared" si="49"/>
        <v>Atenciones Medicas</v>
      </c>
      <c r="Q547" s="13">
        <f t="shared" si="50"/>
        <v>2</v>
      </c>
      <c r="R547" s="13" t="str">
        <f t="shared" si="51"/>
        <v>Mujer</v>
      </c>
      <c r="S547" s="11">
        <f>VLOOKUP(I547,edades!$B$3:$D$17,3)</f>
        <v>8</v>
      </c>
      <c r="T547" s="11" t="str">
        <f>VLOOKUP(DataCExterna!I547,edades!$B$3:$D$17,2)</f>
        <v>de 30 a 34 años</v>
      </c>
      <c r="U547" s="11" t="s">
        <v>74</v>
      </c>
      <c r="V547" s="26">
        <f t="shared" si="52"/>
        <v>0</v>
      </c>
      <c r="W547" s="24">
        <v>1</v>
      </c>
      <c r="X547" s="24">
        <v>0</v>
      </c>
    </row>
    <row r="548" spans="1:24" x14ac:dyDescent="0.25">
      <c r="A548" s="11">
        <f t="shared" si="53"/>
        <v>547</v>
      </c>
      <c r="B548" s="11">
        <v>201505</v>
      </c>
      <c r="C548" s="11">
        <v>1234</v>
      </c>
      <c r="D548" s="11">
        <v>1</v>
      </c>
      <c r="E548" s="16" t="s">
        <v>145</v>
      </c>
      <c r="F548" s="16" t="s">
        <v>5</v>
      </c>
      <c r="G548" s="11" t="s">
        <v>1556</v>
      </c>
      <c r="H548" s="13" t="s">
        <v>1276</v>
      </c>
      <c r="I548" s="13">
        <v>50</v>
      </c>
      <c r="J548" s="14">
        <v>42135</v>
      </c>
      <c r="K548" s="11" t="s">
        <v>923</v>
      </c>
      <c r="L548" s="11">
        <v>1</v>
      </c>
      <c r="M548" s="11" t="s">
        <v>1076</v>
      </c>
      <c r="N548" s="11" t="s">
        <v>936</v>
      </c>
      <c r="O548" s="13">
        <f t="shared" si="48"/>
        <v>1</v>
      </c>
      <c r="P548" s="13" t="str">
        <f t="shared" si="49"/>
        <v>Atenciones Medicas</v>
      </c>
      <c r="Q548" s="13">
        <f t="shared" si="50"/>
        <v>1</v>
      </c>
      <c r="R548" s="13" t="str">
        <f t="shared" si="51"/>
        <v>Hombre</v>
      </c>
      <c r="S548" s="11">
        <f>VLOOKUP(I548,edades!$B$3:$D$17,3)</f>
        <v>12</v>
      </c>
      <c r="T548" s="11" t="str">
        <f>VLOOKUP(DataCExterna!I548,edades!$B$3:$D$17,2)</f>
        <v>de 50 a 54 años</v>
      </c>
      <c r="U548" s="11" t="s">
        <v>1076</v>
      </c>
      <c r="V548" s="26">
        <f t="shared" si="52"/>
        <v>0</v>
      </c>
      <c r="W548" s="24">
        <v>1</v>
      </c>
      <c r="X548" s="24">
        <v>0</v>
      </c>
    </row>
    <row r="549" spans="1:24" x14ac:dyDescent="0.25">
      <c r="A549" s="11">
        <f t="shared" si="53"/>
        <v>548</v>
      </c>
      <c r="B549" s="11">
        <v>201505</v>
      </c>
      <c r="C549" s="11">
        <v>1234</v>
      </c>
      <c r="D549" s="11">
        <v>1</v>
      </c>
      <c r="E549" s="16" t="s">
        <v>598</v>
      </c>
      <c r="F549" s="16" t="s">
        <v>5</v>
      </c>
      <c r="G549" s="11" t="s">
        <v>1358</v>
      </c>
      <c r="H549" s="13" t="s">
        <v>1277</v>
      </c>
      <c r="I549" s="13">
        <v>47</v>
      </c>
      <c r="J549" s="14">
        <v>42133</v>
      </c>
      <c r="K549" s="11" t="s">
        <v>931</v>
      </c>
      <c r="L549" s="11">
        <v>1</v>
      </c>
      <c r="M549" s="11" t="s">
        <v>1036</v>
      </c>
      <c r="N549" s="15" t="s">
        <v>934</v>
      </c>
      <c r="O549" s="13">
        <f t="shared" si="48"/>
        <v>1</v>
      </c>
      <c r="P549" s="13" t="str">
        <f t="shared" si="49"/>
        <v>Atenciones Medicas</v>
      </c>
      <c r="Q549" s="13">
        <f t="shared" si="50"/>
        <v>2</v>
      </c>
      <c r="R549" s="13" t="str">
        <f t="shared" si="51"/>
        <v>Mujer</v>
      </c>
      <c r="S549" s="11">
        <f>VLOOKUP(I549,edades!$B$3:$D$17,3)</f>
        <v>11</v>
      </c>
      <c r="T549" s="11" t="str">
        <f>VLOOKUP(DataCExterna!I549,edades!$B$3:$D$17,2)</f>
        <v>de 45 a 49 años</v>
      </c>
      <c r="U549" s="11" t="s">
        <v>1036</v>
      </c>
      <c r="V549" s="26">
        <f t="shared" si="52"/>
        <v>1</v>
      </c>
      <c r="W549" s="26">
        <v>1</v>
      </c>
      <c r="X549" s="26">
        <v>1</v>
      </c>
    </row>
    <row r="550" spans="1:24" x14ac:dyDescent="0.25">
      <c r="A550" s="11">
        <f t="shared" si="53"/>
        <v>549</v>
      </c>
      <c r="B550" s="11">
        <v>201505</v>
      </c>
      <c r="C550" s="11">
        <v>1234</v>
      </c>
      <c r="D550" s="11">
        <v>1</v>
      </c>
      <c r="E550" s="16" t="s">
        <v>83</v>
      </c>
      <c r="F550" s="16" t="s">
        <v>5</v>
      </c>
      <c r="G550" s="11" t="s">
        <v>1792</v>
      </c>
      <c r="H550" s="13" t="s">
        <v>1277</v>
      </c>
      <c r="I550" s="13">
        <v>50</v>
      </c>
      <c r="J550" s="14">
        <v>42135</v>
      </c>
      <c r="K550" s="11" t="s">
        <v>924</v>
      </c>
      <c r="L550" s="11">
        <v>1</v>
      </c>
      <c r="M550" s="11" t="s">
        <v>21</v>
      </c>
      <c r="N550" s="15" t="s">
        <v>934</v>
      </c>
      <c r="O550" s="13">
        <f t="shared" si="48"/>
        <v>1</v>
      </c>
      <c r="P550" s="13" t="str">
        <f t="shared" si="49"/>
        <v>Atenciones Medicas</v>
      </c>
      <c r="Q550" s="13">
        <f t="shared" si="50"/>
        <v>2</v>
      </c>
      <c r="R550" s="13" t="str">
        <f t="shared" si="51"/>
        <v>Mujer</v>
      </c>
      <c r="S550" s="11">
        <f>VLOOKUP(I550,edades!$B$3:$D$17,3)</f>
        <v>12</v>
      </c>
      <c r="T550" s="11" t="str">
        <f>VLOOKUP(DataCExterna!I550,edades!$B$3:$D$17,2)</f>
        <v>de 50 a 54 años</v>
      </c>
      <c r="U550" s="11" t="s">
        <v>21</v>
      </c>
      <c r="V550" s="26">
        <f t="shared" si="52"/>
        <v>1</v>
      </c>
      <c r="W550" s="26">
        <v>1</v>
      </c>
      <c r="X550" s="26">
        <v>1</v>
      </c>
    </row>
    <row r="551" spans="1:24" x14ac:dyDescent="0.25">
      <c r="A551" s="11">
        <f t="shared" si="53"/>
        <v>550</v>
      </c>
      <c r="B551" s="11">
        <v>201505</v>
      </c>
      <c r="C551" s="11">
        <v>1234</v>
      </c>
      <c r="D551" s="11">
        <v>1</v>
      </c>
      <c r="E551" s="16" t="s">
        <v>774</v>
      </c>
      <c r="F551" s="16" t="s">
        <v>5</v>
      </c>
      <c r="G551" s="11" t="s">
        <v>2026</v>
      </c>
      <c r="H551" s="13" t="s">
        <v>1277</v>
      </c>
      <c r="I551" s="13">
        <v>47</v>
      </c>
      <c r="J551" s="14">
        <v>42140</v>
      </c>
      <c r="K551" s="11" t="s">
        <v>928</v>
      </c>
      <c r="L551" s="11">
        <v>2</v>
      </c>
      <c r="M551" s="11" t="s">
        <v>1273</v>
      </c>
      <c r="N551" s="11" t="s">
        <v>936</v>
      </c>
      <c r="O551" s="13">
        <f t="shared" si="48"/>
        <v>2</v>
      </c>
      <c r="P551" s="13" t="str">
        <f t="shared" si="49"/>
        <v>Atenciones No Medicas</v>
      </c>
      <c r="Q551" s="13">
        <f t="shared" si="50"/>
        <v>2</v>
      </c>
      <c r="R551" s="13" t="str">
        <f t="shared" si="51"/>
        <v>Mujer</v>
      </c>
      <c r="S551" s="11">
        <f>VLOOKUP(I551,edades!$B$3:$D$17,3)</f>
        <v>11</v>
      </c>
      <c r="T551" s="11" t="str">
        <f>VLOOKUP(DataCExterna!I551,edades!$B$3:$D$17,2)</f>
        <v>de 45 a 49 años</v>
      </c>
      <c r="U551" s="11" t="s">
        <v>1273</v>
      </c>
      <c r="V551" s="26">
        <f t="shared" si="52"/>
        <v>0</v>
      </c>
      <c r="W551" s="24">
        <v>1</v>
      </c>
      <c r="X551" s="24">
        <v>0</v>
      </c>
    </row>
    <row r="552" spans="1:24" x14ac:dyDescent="0.25">
      <c r="A552" s="11">
        <f t="shared" si="53"/>
        <v>551</v>
      </c>
      <c r="B552" s="11">
        <v>201505</v>
      </c>
      <c r="C552" s="11">
        <v>1234</v>
      </c>
      <c r="D552" s="11">
        <v>1</v>
      </c>
      <c r="E552" s="16" t="s">
        <v>454</v>
      </c>
      <c r="F552" s="16" t="s">
        <v>5</v>
      </c>
      <c r="G552" s="11" t="s">
        <v>1869</v>
      </c>
      <c r="H552" s="13" t="s">
        <v>1277</v>
      </c>
      <c r="I552" s="13">
        <v>72</v>
      </c>
      <c r="J552" s="14">
        <v>42138</v>
      </c>
      <c r="K552" s="11" t="s">
        <v>927</v>
      </c>
      <c r="L552" s="11">
        <v>2</v>
      </c>
      <c r="M552" s="11" t="s">
        <v>11</v>
      </c>
      <c r="N552" s="11" t="s">
        <v>936</v>
      </c>
      <c r="O552" s="13">
        <f t="shared" si="48"/>
        <v>2</v>
      </c>
      <c r="P552" s="13" t="str">
        <f t="shared" si="49"/>
        <v>Atenciones No Medicas</v>
      </c>
      <c r="Q552" s="13">
        <f t="shared" si="50"/>
        <v>2</v>
      </c>
      <c r="R552" s="13" t="str">
        <f t="shared" si="51"/>
        <v>Mujer</v>
      </c>
      <c r="S552" s="11">
        <f>VLOOKUP(I552,edades!$B$3:$D$17,3)</f>
        <v>15</v>
      </c>
      <c r="T552" s="11" t="str">
        <f>VLOOKUP(DataCExterna!I552,edades!$B$3:$D$17,2)</f>
        <v>de 65 años a más</v>
      </c>
      <c r="U552" s="11" t="s">
        <v>11</v>
      </c>
      <c r="V552" s="26">
        <f t="shared" si="52"/>
        <v>0</v>
      </c>
      <c r="W552" s="24">
        <v>1</v>
      </c>
      <c r="X552" s="24">
        <v>0</v>
      </c>
    </row>
    <row r="553" spans="1:24" x14ac:dyDescent="0.25">
      <c r="A553" s="11">
        <f t="shared" si="53"/>
        <v>552</v>
      </c>
      <c r="B553" s="11">
        <v>201505</v>
      </c>
      <c r="C553" s="11">
        <v>1234</v>
      </c>
      <c r="D553" s="11">
        <v>1</v>
      </c>
      <c r="E553" s="16" t="s">
        <v>562</v>
      </c>
      <c r="F553" s="16" t="s">
        <v>5</v>
      </c>
      <c r="G553" s="11" t="s">
        <v>1487</v>
      </c>
      <c r="H553" s="13" t="s">
        <v>1277</v>
      </c>
      <c r="I553" s="13">
        <v>76</v>
      </c>
      <c r="J553" s="14">
        <v>42135</v>
      </c>
      <c r="K553" s="11" t="s">
        <v>925</v>
      </c>
      <c r="L553" s="11">
        <v>1</v>
      </c>
      <c r="M553" s="11" t="s">
        <v>1227</v>
      </c>
      <c r="N553" s="15" t="s">
        <v>934</v>
      </c>
      <c r="O553" s="13">
        <f t="shared" si="48"/>
        <v>1</v>
      </c>
      <c r="P553" s="13" t="str">
        <f t="shared" si="49"/>
        <v>Atenciones Medicas</v>
      </c>
      <c r="Q553" s="13">
        <f t="shared" si="50"/>
        <v>2</v>
      </c>
      <c r="R553" s="13" t="str">
        <f t="shared" si="51"/>
        <v>Mujer</v>
      </c>
      <c r="S553" s="11">
        <f>VLOOKUP(I553,edades!$B$3:$D$17,3)</f>
        <v>15</v>
      </c>
      <c r="T553" s="11" t="str">
        <f>VLOOKUP(DataCExterna!I553,edades!$B$3:$D$17,2)</f>
        <v>de 65 años a más</v>
      </c>
      <c r="U553" s="11" t="s">
        <v>1227</v>
      </c>
      <c r="V553" s="26">
        <f t="shared" si="52"/>
        <v>1</v>
      </c>
      <c r="W553" s="26">
        <v>1</v>
      </c>
      <c r="X553" s="26">
        <v>1</v>
      </c>
    </row>
    <row r="554" spans="1:24" x14ac:dyDescent="0.25">
      <c r="A554" s="11">
        <f t="shared" si="53"/>
        <v>553</v>
      </c>
      <c r="B554" s="11">
        <v>201505</v>
      </c>
      <c r="C554" s="11">
        <v>1234</v>
      </c>
      <c r="D554" s="11">
        <v>1</v>
      </c>
      <c r="E554" s="16" t="s">
        <v>129</v>
      </c>
      <c r="F554" s="16" t="s">
        <v>5</v>
      </c>
      <c r="G554" s="11" t="s">
        <v>1576</v>
      </c>
      <c r="H554" s="13" t="s">
        <v>1277</v>
      </c>
      <c r="I554" s="13">
        <v>54</v>
      </c>
      <c r="J554" s="14">
        <v>42135</v>
      </c>
      <c r="K554" s="11" t="s">
        <v>923</v>
      </c>
      <c r="L554" s="11">
        <v>1</v>
      </c>
      <c r="M554" s="11" t="s">
        <v>1072</v>
      </c>
      <c r="N554" s="15" t="s">
        <v>934</v>
      </c>
      <c r="O554" s="13">
        <f t="shared" si="48"/>
        <v>1</v>
      </c>
      <c r="P554" s="13" t="str">
        <f t="shared" si="49"/>
        <v>Atenciones Medicas</v>
      </c>
      <c r="Q554" s="13">
        <f t="shared" si="50"/>
        <v>2</v>
      </c>
      <c r="R554" s="13" t="str">
        <f t="shared" si="51"/>
        <v>Mujer</v>
      </c>
      <c r="S554" s="11">
        <f>VLOOKUP(I554,edades!$B$3:$D$17,3)</f>
        <v>12</v>
      </c>
      <c r="T554" s="11" t="str">
        <f>VLOOKUP(DataCExterna!I554,edades!$B$3:$D$17,2)</f>
        <v>de 50 a 54 años</v>
      </c>
      <c r="U554" s="11" t="s">
        <v>1072</v>
      </c>
      <c r="V554" s="26">
        <f t="shared" si="52"/>
        <v>1</v>
      </c>
      <c r="W554" s="26">
        <v>1</v>
      </c>
      <c r="X554" s="26">
        <v>1</v>
      </c>
    </row>
    <row r="555" spans="1:24" x14ac:dyDescent="0.25">
      <c r="A555" s="11">
        <f t="shared" si="53"/>
        <v>554</v>
      </c>
      <c r="B555" s="11">
        <v>201505</v>
      </c>
      <c r="C555" s="11">
        <v>1234</v>
      </c>
      <c r="D555" s="11">
        <v>1</v>
      </c>
      <c r="E555" s="16" t="s">
        <v>86</v>
      </c>
      <c r="F555" s="16" t="s">
        <v>5</v>
      </c>
      <c r="G555" s="11" t="s">
        <v>1825</v>
      </c>
      <c r="H555" s="13" t="s">
        <v>1277</v>
      </c>
      <c r="I555" s="13">
        <v>57</v>
      </c>
      <c r="J555" s="14">
        <v>42135</v>
      </c>
      <c r="K555" s="11" t="s">
        <v>924</v>
      </c>
      <c r="L555" s="11">
        <v>1</v>
      </c>
      <c r="M555" s="11" t="s">
        <v>87</v>
      </c>
      <c r="N555" s="11" t="s">
        <v>936</v>
      </c>
      <c r="O555" s="13">
        <f t="shared" si="48"/>
        <v>1</v>
      </c>
      <c r="P555" s="13" t="str">
        <f t="shared" si="49"/>
        <v>Atenciones Medicas</v>
      </c>
      <c r="Q555" s="13">
        <f t="shared" si="50"/>
        <v>2</v>
      </c>
      <c r="R555" s="13" t="str">
        <f t="shared" si="51"/>
        <v>Mujer</v>
      </c>
      <c r="S555" s="11">
        <f>VLOOKUP(I555,edades!$B$3:$D$17,3)</f>
        <v>13</v>
      </c>
      <c r="T555" s="11" t="str">
        <f>VLOOKUP(DataCExterna!I555,edades!$B$3:$D$17,2)</f>
        <v>de 55 a 59 años</v>
      </c>
      <c r="U555" s="11" t="s">
        <v>87</v>
      </c>
      <c r="V555" s="26">
        <f t="shared" si="52"/>
        <v>0</v>
      </c>
      <c r="W555" s="24">
        <v>1</v>
      </c>
      <c r="X555" s="24">
        <v>0</v>
      </c>
    </row>
    <row r="556" spans="1:24" x14ac:dyDescent="0.25">
      <c r="A556" s="11">
        <f t="shared" si="53"/>
        <v>555</v>
      </c>
      <c r="B556" s="11">
        <v>201505</v>
      </c>
      <c r="C556" s="11">
        <v>1234</v>
      </c>
      <c r="D556" s="11">
        <v>1</v>
      </c>
      <c r="E556" s="16" t="s">
        <v>781</v>
      </c>
      <c r="F556" s="16" t="s">
        <v>5</v>
      </c>
      <c r="G556" s="11" t="s">
        <v>2010</v>
      </c>
      <c r="H556" s="13" t="s">
        <v>1276</v>
      </c>
      <c r="I556" s="13">
        <v>65</v>
      </c>
      <c r="J556" s="14">
        <v>42138</v>
      </c>
      <c r="K556" s="11" t="s">
        <v>928</v>
      </c>
      <c r="L556" s="11">
        <v>2</v>
      </c>
      <c r="M556" s="11" t="s">
        <v>1249</v>
      </c>
      <c r="N556" s="15" t="s">
        <v>934</v>
      </c>
      <c r="O556" s="13">
        <f t="shared" si="48"/>
        <v>2</v>
      </c>
      <c r="P556" s="13" t="str">
        <f t="shared" si="49"/>
        <v>Atenciones No Medicas</v>
      </c>
      <c r="Q556" s="13">
        <f t="shared" si="50"/>
        <v>1</v>
      </c>
      <c r="R556" s="13" t="str">
        <f t="shared" si="51"/>
        <v>Hombre</v>
      </c>
      <c r="S556" s="11">
        <f>VLOOKUP(I556,edades!$B$3:$D$17,3)</f>
        <v>15</v>
      </c>
      <c r="T556" s="11" t="str">
        <f>VLOOKUP(DataCExterna!I556,edades!$B$3:$D$17,2)</f>
        <v>de 65 años a más</v>
      </c>
      <c r="U556" s="11" t="s">
        <v>1249</v>
      </c>
      <c r="V556" s="26">
        <f t="shared" si="52"/>
        <v>1</v>
      </c>
      <c r="W556" s="26">
        <v>1</v>
      </c>
      <c r="X556" s="26">
        <v>1</v>
      </c>
    </row>
    <row r="557" spans="1:24" x14ac:dyDescent="0.25">
      <c r="A557" s="11">
        <f t="shared" si="53"/>
        <v>556</v>
      </c>
      <c r="B557" s="11">
        <v>201505</v>
      </c>
      <c r="C557" s="11">
        <v>1234</v>
      </c>
      <c r="D557" s="11">
        <v>1</v>
      </c>
      <c r="E557" s="16" t="s">
        <v>583</v>
      </c>
      <c r="F557" s="16" t="s">
        <v>5</v>
      </c>
      <c r="G557" s="11" t="s">
        <v>1588</v>
      </c>
      <c r="H557" s="13" t="s">
        <v>1277</v>
      </c>
      <c r="I557" s="13">
        <v>46</v>
      </c>
      <c r="J557" s="14">
        <v>42129</v>
      </c>
      <c r="K557" s="11" t="s">
        <v>923</v>
      </c>
      <c r="L557" s="11">
        <v>1</v>
      </c>
      <c r="M557" s="11" t="s">
        <v>6</v>
      </c>
      <c r="N557" s="11" t="s">
        <v>935</v>
      </c>
      <c r="O557" s="13">
        <f t="shared" si="48"/>
        <v>1</v>
      </c>
      <c r="P557" s="13" t="str">
        <f t="shared" si="49"/>
        <v>Atenciones Medicas</v>
      </c>
      <c r="Q557" s="13">
        <f t="shared" si="50"/>
        <v>2</v>
      </c>
      <c r="R557" s="13" t="str">
        <f t="shared" si="51"/>
        <v>Mujer</v>
      </c>
      <c r="S557" s="11">
        <f>VLOOKUP(I557,edades!$B$3:$D$17,3)</f>
        <v>11</v>
      </c>
      <c r="T557" s="11" t="str">
        <f>VLOOKUP(DataCExterna!I557,edades!$B$3:$D$17,2)</f>
        <v>de 45 a 49 años</v>
      </c>
      <c r="U557" s="11" t="s">
        <v>6</v>
      </c>
      <c r="V557" s="26">
        <f t="shared" si="52"/>
        <v>0</v>
      </c>
      <c r="W557" s="24">
        <v>1</v>
      </c>
      <c r="X557" s="24">
        <v>0</v>
      </c>
    </row>
    <row r="558" spans="1:24" x14ac:dyDescent="0.25">
      <c r="A558" s="11">
        <f t="shared" si="53"/>
        <v>557</v>
      </c>
      <c r="B558" s="11">
        <v>201505</v>
      </c>
      <c r="C558" s="11">
        <v>1234</v>
      </c>
      <c r="D558" s="11">
        <v>1</v>
      </c>
      <c r="E558" s="16" t="s">
        <v>409</v>
      </c>
      <c r="F558" s="16" t="s">
        <v>5</v>
      </c>
      <c r="G558" s="11" t="s">
        <v>1596</v>
      </c>
      <c r="H558" s="13" t="s">
        <v>1276</v>
      </c>
      <c r="I558" s="13">
        <v>59</v>
      </c>
      <c r="J558" s="14">
        <v>42135</v>
      </c>
      <c r="K558" s="11" t="s">
        <v>923</v>
      </c>
      <c r="L558" s="11">
        <v>1</v>
      </c>
      <c r="M558" s="11" t="s">
        <v>1067</v>
      </c>
      <c r="N558" s="15" t="s">
        <v>934</v>
      </c>
      <c r="O558" s="13">
        <f t="shared" si="48"/>
        <v>1</v>
      </c>
      <c r="P558" s="13" t="str">
        <f t="shared" si="49"/>
        <v>Atenciones Medicas</v>
      </c>
      <c r="Q558" s="13">
        <f t="shared" si="50"/>
        <v>1</v>
      </c>
      <c r="R558" s="13" t="str">
        <f t="shared" si="51"/>
        <v>Hombre</v>
      </c>
      <c r="S558" s="11">
        <f>VLOOKUP(I558,edades!$B$3:$D$17,3)</f>
        <v>13</v>
      </c>
      <c r="T558" s="11" t="str">
        <f>VLOOKUP(DataCExterna!I558,edades!$B$3:$D$17,2)</f>
        <v>de 55 a 59 años</v>
      </c>
      <c r="U558" s="11" t="s">
        <v>1067</v>
      </c>
      <c r="V558" s="26">
        <f t="shared" si="52"/>
        <v>1</v>
      </c>
      <c r="W558" s="26">
        <v>1</v>
      </c>
      <c r="X558" s="26">
        <v>1</v>
      </c>
    </row>
    <row r="559" spans="1:24" x14ac:dyDescent="0.25">
      <c r="A559" s="11">
        <f t="shared" si="53"/>
        <v>558</v>
      </c>
      <c r="B559" s="11">
        <v>201505</v>
      </c>
      <c r="C559" s="11">
        <v>1234</v>
      </c>
      <c r="D559" s="11">
        <v>1</v>
      </c>
      <c r="E559" s="16" t="s">
        <v>393</v>
      </c>
      <c r="F559" s="16" t="s">
        <v>5</v>
      </c>
      <c r="G559" s="11" t="s">
        <v>1727</v>
      </c>
      <c r="H559" s="13" t="s">
        <v>1276</v>
      </c>
      <c r="I559" s="13">
        <v>76</v>
      </c>
      <c r="J559" s="14">
        <v>42134</v>
      </c>
      <c r="K559" s="11" t="s">
        <v>923</v>
      </c>
      <c r="L559" s="11">
        <v>1</v>
      </c>
      <c r="M559" s="11" t="s">
        <v>1023</v>
      </c>
      <c r="N559" s="11" t="s">
        <v>936</v>
      </c>
      <c r="O559" s="13">
        <f t="shared" si="48"/>
        <v>1</v>
      </c>
      <c r="P559" s="13" t="str">
        <f t="shared" si="49"/>
        <v>Atenciones Medicas</v>
      </c>
      <c r="Q559" s="13">
        <f t="shared" si="50"/>
        <v>1</v>
      </c>
      <c r="R559" s="13" t="str">
        <f t="shared" si="51"/>
        <v>Hombre</v>
      </c>
      <c r="S559" s="11">
        <f>VLOOKUP(I559,edades!$B$3:$D$17,3)</f>
        <v>15</v>
      </c>
      <c r="T559" s="11" t="str">
        <f>VLOOKUP(DataCExterna!I559,edades!$B$3:$D$17,2)</f>
        <v>de 65 años a más</v>
      </c>
      <c r="U559" s="11" t="s">
        <v>1023</v>
      </c>
      <c r="V559" s="26">
        <f t="shared" si="52"/>
        <v>0</v>
      </c>
      <c r="W559" s="24">
        <v>1</v>
      </c>
      <c r="X559" s="24">
        <v>0</v>
      </c>
    </row>
    <row r="560" spans="1:24" x14ac:dyDescent="0.25">
      <c r="A560" s="11">
        <f t="shared" si="53"/>
        <v>559</v>
      </c>
      <c r="B560" s="11">
        <v>201505</v>
      </c>
      <c r="C560" s="11">
        <v>1234</v>
      </c>
      <c r="D560" s="11">
        <v>1</v>
      </c>
      <c r="E560" s="16" t="s">
        <v>727</v>
      </c>
      <c r="F560" s="16" t="s">
        <v>5</v>
      </c>
      <c r="G560" s="11" t="s">
        <v>1517</v>
      </c>
      <c r="H560" s="13" t="s">
        <v>1277</v>
      </c>
      <c r="I560" s="13">
        <v>38</v>
      </c>
      <c r="J560" s="14">
        <v>42138</v>
      </c>
      <c r="K560" s="11" t="s">
        <v>926</v>
      </c>
      <c r="L560" s="11">
        <v>2</v>
      </c>
      <c r="M560" s="11" t="s">
        <v>1260</v>
      </c>
      <c r="N560" s="11" t="s">
        <v>935</v>
      </c>
      <c r="O560" s="13">
        <f t="shared" si="48"/>
        <v>2</v>
      </c>
      <c r="P560" s="13" t="str">
        <f t="shared" si="49"/>
        <v>Atenciones No Medicas</v>
      </c>
      <c r="Q560" s="13">
        <f t="shared" si="50"/>
        <v>2</v>
      </c>
      <c r="R560" s="13" t="str">
        <f t="shared" si="51"/>
        <v>Mujer</v>
      </c>
      <c r="S560" s="11">
        <f>VLOOKUP(I560,edades!$B$3:$D$17,3)</f>
        <v>9</v>
      </c>
      <c r="T560" s="11" t="str">
        <f>VLOOKUP(DataCExterna!I560,edades!$B$3:$D$17,2)</f>
        <v>de 35 a 39 años</v>
      </c>
      <c r="U560" s="11" t="s">
        <v>1260</v>
      </c>
      <c r="V560" s="26">
        <f t="shared" si="52"/>
        <v>0</v>
      </c>
      <c r="W560" s="24">
        <v>1</v>
      </c>
      <c r="X560" s="24">
        <v>0</v>
      </c>
    </row>
    <row r="561" spans="1:24" x14ac:dyDescent="0.25">
      <c r="A561" s="11">
        <f t="shared" si="53"/>
        <v>560</v>
      </c>
      <c r="B561" s="11">
        <v>201505</v>
      </c>
      <c r="C561" s="11">
        <v>1234</v>
      </c>
      <c r="D561" s="11">
        <v>1</v>
      </c>
      <c r="E561" s="16" t="s">
        <v>871</v>
      </c>
      <c r="F561" s="16" t="s">
        <v>5</v>
      </c>
      <c r="G561" s="11" t="s">
        <v>1537</v>
      </c>
      <c r="H561" s="13" t="s">
        <v>1277</v>
      </c>
      <c r="I561" s="13">
        <v>59</v>
      </c>
      <c r="J561" s="14">
        <v>42125</v>
      </c>
      <c r="K561" s="11" t="s">
        <v>926</v>
      </c>
      <c r="L561" s="11">
        <v>2</v>
      </c>
      <c r="M561" s="11" t="s">
        <v>1093</v>
      </c>
      <c r="N561" s="11" t="s">
        <v>936</v>
      </c>
      <c r="O561" s="13">
        <f t="shared" si="48"/>
        <v>2</v>
      </c>
      <c r="P561" s="13" t="str">
        <f t="shared" si="49"/>
        <v>Atenciones No Medicas</v>
      </c>
      <c r="Q561" s="13">
        <f t="shared" si="50"/>
        <v>2</v>
      </c>
      <c r="R561" s="13" t="str">
        <f t="shared" si="51"/>
        <v>Mujer</v>
      </c>
      <c r="S561" s="11">
        <f>VLOOKUP(I561,edades!$B$3:$D$17,3)</f>
        <v>13</v>
      </c>
      <c r="T561" s="11" t="str">
        <f>VLOOKUP(DataCExterna!I561,edades!$B$3:$D$17,2)</f>
        <v>de 55 a 59 años</v>
      </c>
      <c r="U561" s="11" t="s">
        <v>1093</v>
      </c>
      <c r="V561" s="26">
        <f t="shared" si="52"/>
        <v>0</v>
      </c>
      <c r="W561" s="24">
        <v>1</v>
      </c>
      <c r="X561" s="24">
        <v>0</v>
      </c>
    </row>
    <row r="562" spans="1:24" x14ac:dyDescent="0.25">
      <c r="A562" s="11">
        <f t="shared" si="53"/>
        <v>561</v>
      </c>
      <c r="B562" s="11">
        <v>201505</v>
      </c>
      <c r="C562" s="11">
        <v>1234</v>
      </c>
      <c r="D562" s="11">
        <v>1</v>
      </c>
      <c r="E562" s="16" t="s">
        <v>152</v>
      </c>
      <c r="F562" s="16" t="s">
        <v>5</v>
      </c>
      <c r="G562" s="11" t="s">
        <v>1784</v>
      </c>
      <c r="H562" s="13" t="s">
        <v>1277</v>
      </c>
      <c r="I562" s="13">
        <v>58</v>
      </c>
      <c r="J562" s="14">
        <v>42134</v>
      </c>
      <c r="K562" s="11" t="s">
        <v>924</v>
      </c>
      <c r="L562" s="11">
        <v>1</v>
      </c>
      <c r="M562" s="11" t="s">
        <v>22</v>
      </c>
      <c r="N562" s="11" t="s">
        <v>935</v>
      </c>
      <c r="O562" s="13">
        <f t="shared" si="48"/>
        <v>1</v>
      </c>
      <c r="P562" s="13" t="str">
        <f t="shared" si="49"/>
        <v>Atenciones Medicas</v>
      </c>
      <c r="Q562" s="13">
        <f t="shared" si="50"/>
        <v>2</v>
      </c>
      <c r="R562" s="13" t="str">
        <f t="shared" si="51"/>
        <v>Mujer</v>
      </c>
      <c r="S562" s="11">
        <f>VLOOKUP(I562,edades!$B$3:$D$17,3)</f>
        <v>13</v>
      </c>
      <c r="T562" s="11" t="str">
        <f>VLOOKUP(DataCExterna!I562,edades!$B$3:$D$17,2)</f>
        <v>de 55 a 59 años</v>
      </c>
      <c r="U562" s="11" t="s">
        <v>22</v>
      </c>
      <c r="V562" s="26">
        <f t="shared" si="52"/>
        <v>0</v>
      </c>
      <c r="W562" s="24">
        <v>1</v>
      </c>
      <c r="X562" s="24">
        <v>0</v>
      </c>
    </row>
    <row r="563" spans="1:24" x14ac:dyDescent="0.25">
      <c r="A563" s="11">
        <f t="shared" si="53"/>
        <v>562</v>
      </c>
      <c r="B563" s="11">
        <v>201505</v>
      </c>
      <c r="C563" s="11">
        <v>1234</v>
      </c>
      <c r="D563" s="11">
        <v>1</v>
      </c>
      <c r="E563" s="16" t="s">
        <v>472</v>
      </c>
      <c r="F563" s="16" t="s">
        <v>5</v>
      </c>
      <c r="G563" s="11" t="s">
        <v>1714</v>
      </c>
      <c r="H563" s="13" t="s">
        <v>1277</v>
      </c>
      <c r="I563" s="13">
        <v>55</v>
      </c>
      <c r="J563" s="14">
        <v>42132</v>
      </c>
      <c r="K563" s="11" t="s">
        <v>923</v>
      </c>
      <c r="L563" s="11">
        <v>1</v>
      </c>
      <c r="M563" s="11" t="s">
        <v>1032</v>
      </c>
      <c r="N563" s="11" t="s">
        <v>935</v>
      </c>
      <c r="O563" s="13">
        <f t="shared" si="48"/>
        <v>1</v>
      </c>
      <c r="P563" s="13" t="str">
        <f t="shared" si="49"/>
        <v>Atenciones Medicas</v>
      </c>
      <c r="Q563" s="13">
        <f t="shared" si="50"/>
        <v>2</v>
      </c>
      <c r="R563" s="13" t="str">
        <f t="shared" si="51"/>
        <v>Mujer</v>
      </c>
      <c r="S563" s="11">
        <f>VLOOKUP(I563,edades!$B$3:$D$17,3)</f>
        <v>13</v>
      </c>
      <c r="T563" s="11" t="str">
        <f>VLOOKUP(DataCExterna!I563,edades!$B$3:$D$17,2)</f>
        <v>de 55 a 59 años</v>
      </c>
      <c r="U563" s="11" t="s">
        <v>1032</v>
      </c>
      <c r="V563" s="26">
        <f t="shared" si="52"/>
        <v>0</v>
      </c>
      <c r="W563" s="24">
        <v>1</v>
      </c>
      <c r="X563" s="24">
        <v>0</v>
      </c>
    </row>
    <row r="564" spans="1:24" x14ac:dyDescent="0.25">
      <c r="A564" s="11">
        <f t="shared" si="53"/>
        <v>563</v>
      </c>
      <c r="B564" s="11">
        <v>201505</v>
      </c>
      <c r="C564" s="11">
        <v>1234</v>
      </c>
      <c r="D564" s="11">
        <v>1</v>
      </c>
      <c r="E564" s="16" t="s">
        <v>636</v>
      </c>
      <c r="F564" s="16" t="s">
        <v>5</v>
      </c>
      <c r="G564" s="11" t="s">
        <v>1854</v>
      </c>
      <c r="H564" s="13" t="s">
        <v>1277</v>
      </c>
      <c r="I564" s="13">
        <v>62</v>
      </c>
      <c r="J564" s="14">
        <v>42129</v>
      </c>
      <c r="K564" s="11" t="s">
        <v>924</v>
      </c>
      <c r="L564" s="11">
        <v>1</v>
      </c>
      <c r="M564" s="11" t="s">
        <v>11</v>
      </c>
      <c r="N564" s="15" t="s">
        <v>934</v>
      </c>
      <c r="O564" s="13">
        <f t="shared" si="48"/>
        <v>1</v>
      </c>
      <c r="P564" s="13" t="str">
        <f t="shared" si="49"/>
        <v>Atenciones Medicas</v>
      </c>
      <c r="Q564" s="13">
        <f t="shared" si="50"/>
        <v>2</v>
      </c>
      <c r="R564" s="13" t="str">
        <f t="shared" si="51"/>
        <v>Mujer</v>
      </c>
      <c r="S564" s="11">
        <f>VLOOKUP(I564,edades!$B$3:$D$17,3)</f>
        <v>14</v>
      </c>
      <c r="T564" s="11" t="str">
        <f>VLOOKUP(DataCExterna!I564,edades!$B$3:$D$17,2)</f>
        <v>de 60 a 64 años</v>
      </c>
      <c r="U564" s="11" t="s">
        <v>11</v>
      </c>
      <c r="V564" s="26">
        <f t="shared" si="52"/>
        <v>1</v>
      </c>
      <c r="W564" s="26">
        <v>1</v>
      </c>
      <c r="X564" s="26">
        <v>1</v>
      </c>
    </row>
    <row r="565" spans="1:24" x14ac:dyDescent="0.25">
      <c r="A565" s="11">
        <f t="shared" si="53"/>
        <v>564</v>
      </c>
      <c r="B565" s="11">
        <v>201505</v>
      </c>
      <c r="C565" s="11">
        <v>1234</v>
      </c>
      <c r="D565" s="11">
        <v>1</v>
      </c>
      <c r="E565" s="16" t="s">
        <v>100</v>
      </c>
      <c r="F565" s="16" t="s">
        <v>5</v>
      </c>
      <c r="G565" s="11" t="s">
        <v>1964</v>
      </c>
      <c r="H565" s="13" t="s">
        <v>1277</v>
      </c>
      <c r="I565" s="13">
        <v>68</v>
      </c>
      <c r="J565" s="14">
        <v>42137</v>
      </c>
      <c r="K565" s="11" t="s">
        <v>927</v>
      </c>
      <c r="L565" s="11">
        <v>2</v>
      </c>
      <c r="M565" s="11" t="s">
        <v>1152</v>
      </c>
      <c r="N565" s="15" t="s">
        <v>934</v>
      </c>
      <c r="O565" s="13">
        <f t="shared" si="48"/>
        <v>2</v>
      </c>
      <c r="P565" s="13" t="str">
        <f t="shared" si="49"/>
        <v>Atenciones No Medicas</v>
      </c>
      <c r="Q565" s="13">
        <f t="shared" si="50"/>
        <v>2</v>
      </c>
      <c r="R565" s="13" t="str">
        <f t="shared" si="51"/>
        <v>Mujer</v>
      </c>
      <c r="S565" s="11">
        <f>VLOOKUP(I565,edades!$B$3:$D$17,3)</f>
        <v>15</v>
      </c>
      <c r="T565" s="11" t="str">
        <f>VLOOKUP(DataCExterna!I565,edades!$B$3:$D$17,2)</f>
        <v>de 65 años a más</v>
      </c>
      <c r="U565" s="11" t="s">
        <v>1152</v>
      </c>
      <c r="V565" s="26">
        <f t="shared" si="52"/>
        <v>1</v>
      </c>
      <c r="W565" s="26">
        <v>1</v>
      </c>
      <c r="X565" s="26">
        <v>1</v>
      </c>
    </row>
    <row r="566" spans="1:24" x14ac:dyDescent="0.25">
      <c r="A566" s="11">
        <f t="shared" si="53"/>
        <v>565</v>
      </c>
      <c r="B566" s="11">
        <v>201505</v>
      </c>
      <c r="C566" s="11">
        <v>1234</v>
      </c>
      <c r="D566" s="11">
        <v>1</v>
      </c>
      <c r="E566" s="16" t="s">
        <v>316</v>
      </c>
      <c r="F566" s="16" t="s">
        <v>5</v>
      </c>
      <c r="G566" s="11" t="s">
        <v>1490</v>
      </c>
      <c r="H566" s="13" t="s">
        <v>1277</v>
      </c>
      <c r="I566" s="13">
        <v>74</v>
      </c>
      <c r="J566" s="14">
        <v>42141</v>
      </c>
      <c r="K566" s="11" t="s">
        <v>925</v>
      </c>
      <c r="L566" s="11">
        <v>1</v>
      </c>
      <c r="M566" s="11" t="s">
        <v>125</v>
      </c>
      <c r="N566" s="15" t="s">
        <v>934</v>
      </c>
      <c r="O566" s="13">
        <f t="shared" si="48"/>
        <v>1</v>
      </c>
      <c r="P566" s="13" t="str">
        <f t="shared" si="49"/>
        <v>Atenciones Medicas</v>
      </c>
      <c r="Q566" s="13">
        <f t="shared" si="50"/>
        <v>2</v>
      </c>
      <c r="R566" s="13" t="str">
        <f t="shared" si="51"/>
        <v>Mujer</v>
      </c>
      <c r="S566" s="11">
        <f>VLOOKUP(I566,edades!$B$3:$D$17,3)</f>
        <v>15</v>
      </c>
      <c r="T566" s="11" t="str">
        <f>VLOOKUP(DataCExterna!I566,edades!$B$3:$D$17,2)</f>
        <v>de 65 años a más</v>
      </c>
      <c r="U566" s="11" t="s">
        <v>125</v>
      </c>
      <c r="V566" s="26">
        <f t="shared" si="52"/>
        <v>1</v>
      </c>
      <c r="W566" s="26">
        <v>1</v>
      </c>
      <c r="X566" s="26">
        <v>1</v>
      </c>
    </row>
    <row r="567" spans="1:24" x14ac:dyDescent="0.25">
      <c r="A567" s="11">
        <f t="shared" si="53"/>
        <v>566</v>
      </c>
      <c r="B567" s="11">
        <v>201505</v>
      </c>
      <c r="C567" s="11">
        <v>1234</v>
      </c>
      <c r="D567" s="11">
        <v>1</v>
      </c>
      <c r="E567" s="16" t="s">
        <v>126</v>
      </c>
      <c r="F567" s="16" t="s">
        <v>5</v>
      </c>
      <c r="G567" s="11" t="s">
        <v>1779</v>
      </c>
      <c r="H567" s="13" t="s">
        <v>1277</v>
      </c>
      <c r="I567" s="13">
        <v>60</v>
      </c>
      <c r="J567" s="14">
        <v>42125</v>
      </c>
      <c r="K567" s="11" t="s">
        <v>924</v>
      </c>
      <c r="L567" s="11">
        <v>1</v>
      </c>
      <c r="M567" s="11" t="s">
        <v>25</v>
      </c>
      <c r="N567" s="11" t="s">
        <v>936</v>
      </c>
      <c r="O567" s="13">
        <f t="shared" si="48"/>
        <v>1</v>
      </c>
      <c r="P567" s="13" t="str">
        <f t="shared" si="49"/>
        <v>Atenciones Medicas</v>
      </c>
      <c r="Q567" s="13">
        <f t="shared" si="50"/>
        <v>2</v>
      </c>
      <c r="R567" s="13" t="str">
        <f t="shared" si="51"/>
        <v>Mujer</v>
      </c>
      <c r="S567" s="11">
        <f>VLOOKUP(I567,edades!$B$3:$D$17,3)</f>
        <v>14</v>
      </c>
      <c r="T567" s="11" t="str">
        <f>VLOOKUP(DataCExterna!I567,edades!$B$3:$D$17,2)</f>
        <v>de 60 a 64 años</v>
      </c>
      <c r="U567" s="11" t="s">
        <v>25</v>
      </c>
      <c r="V567" s="26">
        <f t="shared" si="52"/>
        <v>0</v>
      </c>
      <c r="W567" s="24">
        <v>1</v>
      </c>
      <c r="X567" s="24">
        <v>0</v>
      </c>
    </row>
    <row r="568" spans="1:24" x14ac:dyDescent="0.25">
      <c r="A568" s="11">
        <f t="shared" si="53"/>
        <v>567</v>
      </c>
      <c r="B568" s="11">
        <v>201505</v>
      </c>
      <c r="C568" s="11">
        <v>1234</v>
      </c>
      <c r="D568" s="11">
        <v>1</v>
      </c>
      <c r="E568" s="16" t="s">
        <v>122</v>
      </c>
      <c r="F568" s="16" t="s">
        <v>5</v>
      </c>
      <c r="G568" s="11" t="s">
        <v>1322</v>
      </c>
      <c r="H568" s="13" t="s">
        <v>1277</v>
      </c>
      <c r="I568" s="13">
        <v>69</v>
      </c>
      <c r="J568" s="14">
        <v>42125</v>
      </c>
      <c r="K568" s="11" t="s">
        <v>931</v>
      </c>
      <c r="L568" s="11">
        <v>1</v>
      </c>
      <c r="M568" s="11" t="s">
        <v>1096</v>
      </c>
      <c r="N568" s="11" t="s">
        <v>936</v>
      </c>
      <c r="O568" s="13">
        <f t="shared" si="48"/>
        <v>1</v>
      </c>
      <c r="P568" s="13" t="str">
        <f t="shared" si="49"/>
        <v>Atenciones Medicas</v>
      </c>
      <c r="Q568" s="13">
        <f t="shared" si="50"/>
        <v>2</v>
      </c>
      <c r="R568" s="13" t="str">
        <f t="shared" si="51"/>
        <v>Mujer</v>
      </c>
      <c r="S568" s="11">
        <f>VLOOKUP(I568,edades!$B$3:$D$17,3)</f>
        <v>15</v>
      </c>
      <c r="T568" s="11" t="str">
        <f>VLOOKUP(DataCExterna!I568,edades!$B$3:$D$17,2)</f>
        <v>de 65 años a más</v>
      </c>
      <c r="U568" s="11" t="s">
        <v>1096</v>
      </c>
      <c r="V568" s="26">
        <f t="shared" si="52"/>
        <v>0</v>
      </c>
      <c r="W568" s="24">
        <v>1</v>
      </c>
      <c r="X568" s="24">
        <v>0</v>
      </c>
    </row>
    <row r="569" spans="1:24" x14ac:dyDescent="0.25">
      <c r="A569" s="11">
        <f t="shared" si="53"/>
        <v>568</v>
      </c>
      <c r="B569" s="11">
        <v>201505</v>
      </c>
      <c r="C569" s="11">
        <v>1234</v>
      </c>
      <c r="D569" s="11">
        <v>1</v>
      </c>
      <c r="E569" s="16" t="s">
        <v>270</v>
      </c>
      <c r="F569" s="16" t="s">
        <v>5</v>
      </c>
      <c r="G569" s="11" t="s">
        <v>1702</v>
      </c>
      <c r="H569" s="13" t="s">
        <v>1277</v>
      </c>
      <c r="I569" s="13">
        <v>78</v>
      </c>
      <c r="J569" s="14">
        <v>42125</v>
      </c>
      <c r="K569" s="11" t="s">
        <v>923</v>
      </c>
      <c r="L569" s="11">
        <v>1</v>
      </c>
      <c r="M569" s="11" t="s">
        <v>203</v>
      </c>
      <c r="N569" s="11" t="s">
        <v>936</v>
      </c>
      <c r="O569" s="13">
        <f t="shared" si="48"/>
        <v>1</v>
      </c>
      <c r="P569" s="13" t="str">
        <f t="shared" si="49"/>
        <v>Atenciones Medicas</v>
      </c>
      <c r="Q569" s="13">
        <f t="shared" si="50"/>
        <v>2</v>
      </c>
      <c r="R569" s="13" t="str">
        <f t="shared" si="51"/>
        <v>Mujer</v>
      </c>
      <c r="S569" s="11">
        <f>VLOOKUP(I569,edades!$B$3:$D$17,3)</f>
        <v>15</v>
      </c>
      <c r="T569" s="11" t="str">
        <f>VLOOKUP(DataCExterna!I569,edades!$B$3:$D$17,2)</f>
        <v>de 65 años a más</v>
      </c>
      <c r="U569" s="11" t="s">
        <v>203</v>
      </c>
      <c r="V569" s="26">
        <f t="shared" si="52"/>
        <v>0</v>
      </c>
      <c r="W569" s="24">
        <v>1</v>
      </c>
      <c r="X569" s="24">
        <v>0</v>
      </c>
    </row>
    <row r="570" spans="1:24" x14ac:dyDescent="0.25">
      <c r="A570" s="11">
        <f t="shared" si="53"/>
        <v>569</v>
      </c>
      <c r="B570" s="11">
        <v>201505</v>
      </c>
      <c r="C570" s="11">
        <v>1234</v>
      </c>
      <c r="D570" s="11">
        <v>1</v>
      </c>
      <c r="E570" s="16" t="s">
        <v>672</v>
      </c>
      <c r="F570" s="16" t="s">
        <v>5</v>
      </c>
      <c r="G570" s="11" t="s">
        <v>1855</v>
      </c>
      <c r="H570" s="13" t="s">
        <v>1277</v>
      </c>
      <c r="I570" s="13">
        <v>64</v>
      </c>
      <c r="J570" s="14">
        <v>42134</v>
      </c>
      <c r="K570" s="11" t="s">
        <v>924</v>
      </c>
      <c r="L570" s="11">
        <v>1</v>
      </c>
      <c r="M570" s="11" t="s">
        <v>9</v>
      </c>
      <c r="N570" s="15" t="s">
        <v>934</v>
      </c>
      <c r="O570" s="13">
        <f t="shared" si="48"/>
        <v>1</v>
      </c>
      <c r="P570" s="13" t="str">
        <f t="shared" si="49"/>
        <v>Atenciones Medicas</v>
      </c>
      <c r="Q570" s="13">
        <f t="shared" si="50"/>
        <v>2</v>
      </c>
      <c r="R570" s="13" t="str">
        <f t="shared" si="51"/>
        <v>Mujer</v>
      </c>
      <c r="S570" s="11">
        <f>VLOOKUP(I570,edades!$B$3:$D$17,3)</f>
        <v>14</v>
      </c>
      <c r="T570" s="11" t="str">
        <f>VLOOKUP(DataCExterna!I570,edades!$B$3:$D$17,2)</f>
        <v>de 60 a 64 años</v>
      </c>
      <c r="U570" s="11" t="s">
        <v>9</v>
      </c>
      <c r="V570" s="26">
        <f t="shared" si="52"/>
        <v>1</v>
      </c>
      <c r="W570" s="26">
        <v>1</v>
      </c>
      <c r="X570" s="26">
        <v>1</v>
      </c>
    </row>
    <row r="571" spans="1:24" x14ac:dyDescent="0.25">
      <c r="A571" s="11">
        <f t="shared" si="53"/>
        <v>570</v>
      </c>
      <c r="B571" s="11">
        <v>201505</v>
      </c>
      <c r="C571" s="11">
        <v>1234</v>
      </c>
      <c r="D571" s="11">
        <v>1</v>
      </c>
      <c r="E571" s="16" t="s">
        <v>718</v>
      </c>
      <c r="F571" s="16" t="s">
        <v>5</v>
      </c>
      <c r="G571" s="11" t="s">
        <v>1456</v>
      </c>
      <c r="H571" s="13" t="s">
        <v>1277</v>
      </c>
      <c r="I571" s="13">
        <v>63</v>
      </c>
      <c r="J571" s="14">
        <v>42129</v>
      </c>
      <c r="K571" s="11" t="s">
        <v>925</v>
      </c>
      <c r="L571" s="11">
        <v>1</v>
      </c>
      <c r="M571" s="11" t="s">
        <v>1169</v>
      </c>
      <c r="N571" s="15" t="s">
        <v>934</v>
      </c>
      <c r="O571" s="13">
        <f t="shared" si="48"/>
        <v>1</v>
      </c>
      <c r="P571" s="13" t="str">
        <f t="shared" si="49"/>
        <v>Atenciones Medicas</v>
      </c>
      <c r="Q571" s="13">
        <f t="shared" si="50"/>
        <v>2</v>
      </c>
      <c r="R571" s="13" t="str">
        <f t="shared" si="51"/>
        <v>Mujer</v>
      </c>
      <c r="S571" s="11">
        <f>VLOOKUP(I571,edades!$B$3:$D$17,3)</f>
        <v>14</v>
      </c>
      <c r="T571" s="11" t="str">
        <f>VLOOKUP(DataCExterna!I571,edades!$B$3:$D$17,2)</f>
        <v>de 60 a 64 años</v>
      </c>
      <c r="U571" s="11" t="s">
        <v>1169</v>
      </c>
      <c r="V571" s="26">
        <f t="shared" si="52"/>
        <v>1</v>
      </c>
      <c r="W571" s="26">
        <v>1</v>
      </c>
      <c r="X571" s="26">
        <v>1</v>
      </c>
    </row>
    <row r="572" spans="1:24" x14ac:dyDescent="0.25">
      <c r="A572" s="11">
        <f t="shared" si="53"/>
        <v>571</v>
      </c>
      <c r="B572" s="11">
        <v>201505</v>
      </c>
      <c r="C572" s="11">
        <v>1234</v>
      </c>
      <c r="D572" s="11">
        <v>1</v>
      </c>
      <c r="E572" s="16" t="s">
        <v>307</v>
      </c>
      <c r="F572" s="16" t="s">
        <v>5</v>
      </c>
      <c r="G572" s="11" t="s">
        <v>1600</v>
      </c>
      <c r="H572" s="13" t="s">
        <v>1276</v>
      </c>
      <c r="I572" s="13">
        <v>55</v>
      </c>
      <c r="J572" s="14">
        <v>42135</v>
      </c>
      <c r="K572" s="11" t="s">
        <v>923</v>
      </c>
      <c r="L572" s="11">
        <v>1</v>
      </c>
      <c r="M572" s="11" t="s">
        <v>20</v>
      </c>
      <c r="N572" s="11" t="s">
        <v>935</v>
      </c>
      <c r="O572" s="13">
        <f t="shared" si="48"/>
        <v>1</v>
      </c>
      <c r="P572" s="13" t="str">
        <f t="shared" si="49"/>
        <v>Atenciones Medicas</v>
      </c>
      <c r="Q572" s="13">
        <f t="shared" si="50"/>
        <v>1</v>
      </c>
      <c r="R572" s="13" t="str">
        <f t="shared" si="51"/>
        <v>Hombre</v>
      </c>
      <c r="S572" s="11">
        <f>VLOOKUP(I572,edades!$B$3:$D$17,3)</f>
        <v>13</v>
      </c>
      <c r="T572" s="11" t="str">
        <f>VLOOKUP(DataCExterna!I572,edades!$B$3:$D$17,2)</f>
        <v>de 55 a 59 años</v>
      </c>
      <c r="U572" s="11" t="s">
        <v>20</v>
      </c>
      <c r="V572" s="26">
        <f t="shared" si="52"/>
        <v>0</v>
      </c>
      <c r="W572" s="24">
        <v>1</v>
      </c>
      <c r="X572" s="24">
        <v>0</v>
      </c>
    </row>
    <row r="573" spans="1:24" x14ac:dyDescent="0.25">
      <c r="A573" s="11">
        <f t="shared" si="53"/>
        <v>572</v>
      </c>
      <c r="B573" s="11">
        <v>201505</v>
      </c>
      <c r="C573" s="11">
        <v>1234</v>
      </c>
      <c r="D573" s="11">
        <v>1</v>
      </c>
      <c r="E573" s="16" t="s">
        <v>518</v>
      </c>
      <c r="F573" s="16" t="s">
        <v>5</v>
      </c>
      <c r="G573" s="11" t="s">
        <v>1341</v>
      </c>
      <c r="H573" s="13" t="s">
        <v>1277</v>
      </c>
      <c r="I573" s="13">
        <v>58</v>
      </c>
      <c r="J573" s="14">
        <v>42133</v>
      </c>
      <c r="K573" s="11" t="s">
        <v>931</v>
      </c>
      <c r="L573" s="11">
        <v>1</v>
      </c>
      <c r="M573" s="11" t="s">
        <v>1017</v>
      </c>
      <c r="N573" s="11" t="s">
        <v>935</v>
      </c>
      <c r="O573" s="13">
        <f t="shared" si="48"/>
        <v>1</v>
      </c>
      <c r="P573" s="13" t="str">
        <f t="shared" si="49"/>
        <v>Atenciones Medicas</v>
      </c>
      <c r="Q573" s="13">
        <f t="shared" si="50"/>
        <v>2</v>
      </c>
      <c r="R573" s="13" t="str">
        <f t="shared" si="51"/>
        <v>Mujer</v>
      </c>
      <c r="S573" s="11">
        <f>VLOOKUP(I573,edades!$B$3:$D$17,3)</f>
        <v>13</v>
      </c>
      <c r="T573" s="11" t="str">
        <f>VLOOKUP(DataCExterna!I573,edades!$B$3:$D$17,2)</f>
        <v>de 55 a 59 años</v>
      </c>
      <c r="U573" s="11" t="s">
        <v>1017</v>
      </c>
      <c r="V573" s="26">
        <f t="shared" si="52"/>
        <v>0</v>
      </c>
      <c r="W573" s="24">
        <v>1</v>
      </c>
      <c r="X573" s="24">
        <v>0</v>
      </c>
    </row>
    <row r="574" spans="1:24" x14ac:dyDescent="0.25">
      <c r="A574" s="11">
        <f t="shared" si="53"/>
        <v>573</v>
      </c>
      <c r="B574" s="11">
        <v>201505</v>
      </c>
      <c r="C574" s="11">
        <v>1234</v>
      </c>
      <c r="D574" s="11">
        <v>1</v>
      </c>
      <c r="E574" s="16" t="s">
        <v>780</v>
      </c>
      <c r="F574" s="16" t="s">
        <v>5</v>
      </c>
      <c r="G574" s="11" t="s">
        <v>1314</v>
      </c>
      <c r="H574" s="13" t="s">
        <v>1277</v>
      </c>
      <c r="I574" s="13">
        <v>82</v>
      </c>
      <c r="J574" s="14">
        <v>42133</v>
      </c>
      <c r="K574" s="11" t="s">
        <v>931</v>
      </c>
      <c r="L574" s="11">
        <v>1</v>
      </c>
      <c r="M574" s="11" t="s">
        <v>1032</v>
      </c>
      <c r="N574" s="11" t="s">
        <v>935</v>
      </c>
      <c r="O574" s="13">
        <f t="shared" si="48"/>
        <v>1</v>
      </c>
      <c r="P574" s="13" t="str">
        <f t="shared" si="49"/>
        <v>Atenciones Medicas</v>
      </c>
      <c r="Q574" s="13">
        <f t="shared" si="50"/>
        <v>2</v>
      </c>
      <c r="R574" s="13" t="str">
        <f t="shared" si="51"/>
        <v>Mujer</v>
      </c>
      <c r="S574" s="11">
        <f>VLOOKUP(I574,edades!$B$3:$D$17,3)</f>
        <v>15</v>
      </c>
      <c r="T574" s="11" t="str">
        <f>VLOOKUP(DataCExterna!I574,edades!$B$3:$D$17,2)</f>
        <v>de 65 años a más</v>
      </c>
      <c r="U574" s="11" t="s">
        <v>1032</v>
      </c>
      <c r="V574" s="26">
        <f t="shared" si="52"/>
        <v>0</v>
      </c>
      <c r="W574" s="24">
        <v>1</v>
      </c>
      <c r="X574" s="24">
        <v>0</v>
      </c>
    </row>
    <row r="575" spans="1:24" x14ac:dyDescent="0.25">
      <c r="A575" s="11">
        <f t="shared" si="53"/>
        <v>574</v>
      </c>
      <c r="B575" s="11">
        <v>201505</v>
      </c>
      <c r="C575" s="11">
        <v>1234</v>
      </c>
      <c r="D575" s="11">
        <v>1</v>
      </c>
      <c r="E575" s="16" t="s">
        <v>236</v>
      </c>
      <c r="F575" s="16" t="s">
        <v>5</v>
      </c>
      <c r="G575" s="11" t="s">
        <v>1390</v>
      </c>
      <c r="H575" s="13" t="s">
        <v>1277</v>
      </c>
      <c r="I575" s="13">
        <v>52</v>
      </c>
      <c r="J575" s="14">
        <v>42125</v>
      </c>
      <c r="K575" s="11" t="s">
        <v>931</v>
      </c>
      <c r="L575" s="11">
        <v>1</v>
      </c>
      <c r="M575" s="11" t="s">
        <v>344</v>
      </c>
      <c r="N575" s="11" t="s">
        <v>936</v>
      </c>
      <c r="O575" s="13">
        <f t="shared" si="48"/>
        <v>1</v>
      </c>
      <c r="P575" s="13" t="str">
        <f t="shared" si="49"/>
        <v>Atenciones Medicas</v>
      </c>
      <c r="Q575" s="13">
        <f t="shared" si="50"/>
        <v>2</v>
      </c>
      <c r="R575" s="13" t="str">
        <f t="shared" si="51"/>
        <v>Mujer</v>
      </c>
      <c r="S575" s="11">
        <f>VLOOKUP(I575,edades!$B$3:$D$17,3)</f>
        <v>12</v>
      </c>
      <c r="T575" s="11" t="str">
        <f>VLOOKUP(DataCExterna!I575,edades!$B$3:$D$17,2)</f>
        <v>de 50 a 54 años</v>
      </c>
      <c r="U575" s="11" t="s">
        <v>344</v>
      </c>
      <c r="V575" s="26">
        <f t="shared" si="52"/>
        <v>0</v>
      </c>
      <c r="W575" s="24">
        <v>1</v>
      </c>
      <c r="X575" s="24">
        <v>0</v>
      </c>
    </row>
    <row r="576" spans="1:24" x14ac:dyDescent="0.25">
      <c r="A576" s="11">
        <f t="shared" si="53"/>
        <v>575</v>
      </c>
      <c r="B576" s="11">
        <v>201505</v>
      </c>
      <c r="C576" s="11">
        <v>1234</v>
      </c>
      <c r="D576" s="11">
        <v>1</v>
      </c>
      <c r="E576" s="16" t="s">
        <v>183</v>
      </c>
      <c r="F576" s="16" t="s">
        <v>5</v>
      </c>
      <c r="G576" s="11" t="s">
        <v>1578</v>
      </c>
      <c r="H576" s="13" t="s">
        <v>1277</v>
      </c>
      <c r="I576" s="13">
        <v>54</v>
      </c>
      <c r="J576" s="14">
        <v>42125</v>
      </c>
      <c r="K576" s="11" t="s">
        <v>923</v>
      </c>
      <c r="L576" s="11">
        <v>1</v>
      </c>
      <c r="M576" s="11" t="s">
        <v>967</v>
      </c>
      <c r="N576" s="15" t="s">
        <v>934</v>
      </c>
      <c r="O576" s="13">
        <f t="shared" si="48"/>
        <v>1</v>
      </c>
      <c r="P576" s="13" t="str">
        <f t="shared" si="49"/>
        <v>Atenciones Medicas</v>
      </c>
      <c r="Q576" s="13">
        <f t="shared" si="50"/>
        <v>2</v>
      </c>
      <c r="R576" s="13" t="str">
        <f t="shared" si="51"/>
        <v>Mujer</v>
      </c>
      <c r="S576" s="11">
        <f>VLOOKUP(I576,edades!$B$3:$D$17,3)</f>
        <v>12</v>
      </c>
      <c r="T576" s="11" t="str">
        <f>VLOOKUP(DataCExterna!I576,edades!$B$3:$D$17,2)</f>
        <v>de 50 a 54 años</v>
      </c>
      <c r="U576" s="11" t="s">
        <v>967</v>
      </c>
      <c r="V576" s="26">
        <f t="shared" si="52"/>
        <v>1</v>
      </c>
      <c r="W576" s="24">
        <v>1</v>
      </c>
      <c r="X576" s="24">
        <v>0</v>
      </c>
    </row>
    <row r="577" spans="1:24" x14ac:dyDescent="0.25">
      <c r="A577" s="11">
        <f t="shared" si="53"/>
        <v>576</v>
      </c>
      <c r="B577" s="11">
        <v>201505</v>
      </c>
      <c r="C577" s="11">
        <v>1234</v>
      </c>
      <c r="D577" s="11">
        <v>1</v>
      </c>
      <c r="E577" s="16" t="s">
        <v>903</v>
      </c>
      <c r="F577" s="16" t="s">
        <v>5</v>
      </c>
      <c r="G577" s="11" t="s">
        <v>1615</v>
      </c>
      <c r="H577" s="13" t="s">
        <v>1276</v>
      </c>
      <c r="I577" s="13">
        <v>79</v>
      </c>
      <c r="J577" s="14">
        <v>42134</v>
      </c>
      <c r="K577" s="11" t="s">
        <v>923</v>
      </c>
      <c r="L577" s="11">
        <v>1</v>
      </c>
      <c r="M577" s="11" t="s">
        <v>121</v>
      </c>
      <c r="N577" s="11" t="s">
        <v>935</v>
      </c>
      <c r="O577" s="13">
        <f t="shared" si="48"/>
        <v>1</v>
      </c>
      <c r="P577" s="13" t="str">
        <f t="shared" si="49"/>
        <v>Atenciones Medicas</v>
      </c>
      <c r="Q577" s="13">
        <f t="shared" si="50"/>
        <v>1</v>
      </c>
      <c r="R577" s="13" t="str">
        <f t="shared" si="51"/>
        <v>Hombre</v>
      </c>
      <c r="S577" s="11">
        <f>VLOOKUP(I577,edades!$B$3:$D$17,3)</f>
        <v>15</v>
      </c>
      <c r="T577" s="11" t="str">
        <f>VLOOKUP(DataCExterna!I577,edades!$B$3:$D$17,2)</f>
        <v>de 65 años a más</v>
      </c>
      <c r="U577" s="11" t="s">
        <v>121</v>
      </c>
      <c r="V577" s="26">
        <f t="shared" si="52"/>
        <v>0</v>
      </c>
      <c r="W577" s="24">
        <v>1</v>
      </c>
      <c r="X577" s="24">
        <v>0</v>
      </c>
    </row>
    <row r="578" spans="1:24" x14ac:dyDescent="0.25">
      <c r="A578" s="11">
        <f t="shared" si="53"/>
        <v>577</v>
      </c>
      <c r="B578" s="11">
        <v>201505</v>
      </c>
      <c r="C578" s="11">
        <v>1234</v>
      </c>
      <c r="D578" s="11">
        <v>1</v>
      </c>
      <c r="E578" s="16" t="s">
        <v>172</v>
      </c>
      <c r="F578" s="16" t="s">
        <v>5</v>
      </c>
      <c r="G578" s="11" t="s">
        <v>1927</v>
      </c>
      <c r="H578" s="13" t="s">
        <v>1276</v>
      </c>
      <c r="I578" s="13">
        <v>65</v>
      </c>
      <c r="J578" s="14">
        <v>42137</v>
      </c>
      <c r="K578" s="11" t="s">
        <v>927</v>
      </c>
      <c r="L578" s="11">
        <v>2</v>
      </c>
      <c r="M578" s="11" t="s">
        <v>1149</v>
      </c>
      <c r="N578" s="11" t="s">
        <v>935</v>
      </c>
      <c r="O578" s="13">
        <f t="shared" si="48"/>
        <v>2</v>
      </c>
      <c r="P578" s="13" t="str">
        <f t="shared" si="49"/>
        <v>Atenciones No Medicas</v>
      </c>
      <c r="Q578" s="13">
        <f t="shared" si="50"/>
        <v>1</v>
      </c>
      <c r="R578" s="13" t="str">
        <f t="shared" si="51"/>
        <v>Hombre</v>
      </c>
      <c r="S578" s="11">
        <f>VLOOKUP(I578,edades!$B$3:$D$17,3)</f>
        <v>15</v>
      </c>
      <c r="T578" s="11" t="str">
        <f>VLOOKUP(DataCExterna!I578,edades!$B$3:$D$17,2)</f>
        <v>de 65 años a más</v>
      </c>
      <c r="U578" s="11" t="s">
        <v>1149</v>
      </c>
      <c r="V578" s="26">
        <f t="shared" si="52"/>
        <v>0</v>
      </c>
      <c r="W578" s="24">
        <v>1</v>
      </c>
      <c r="X578" s="24">
        <v>0</v>
      </c>
    </row>
    <row r="579" spans="1:24" x14ac:dyDescent="0.25">
      <c r="A579" s="11">
        <f t="shared" si="53"/>
        <v>578</v>
      </c>
      <c r="B579" s="11">
        <v>201505</v>
      </c>
      <c r="C579" s="11">
        <v>1234</v>
      </c>
      <c r="D579" s="11">
        <v>1</v>
      </c>
      <c r="E579" s="16" t="s">
        <v>749</v>
      </c>
      <c r="F579" s="16" t="s">
        <v>5</v>
      </c>
      <c r="G579" s="11" t="s">
        <v>1922</v>
      </c>
      <c r="H579" s="13" t="s">
        <v>1277</v>
      </c>
      <c r="I579" s="13">
        <v>92</v>
      </c>
      <c r="J579" s="14">
        <v>42138</v>
      </c>
      <c r="K579" s="11" t="s">
        <v>927</v>
      </c>
      <c r="L579" s="11">
        <v>2</v>
      </c>
      <c r="M579" s="11" t="s">
        <v>1212</v>
      </c>
      <c r="N579" s="11" t="s">
        <v>936</v>
      </c>
      <c r="O579" s="13">
        <f t="shared" ref="O579:O642" si="54">+L579</f>
        <v>2</v>
      </c>
      <c r="P579" s="13" t="str">
        <f t="shared" ref="P579:P642" si="55">IF(O579=1,"Atenciones Medicas","Atenciones No Medicas")</f>
        <v>Atenciones No Medicas</v>
      </c>
      <c r="Q579" s="13">
        <f t="shared" ref="Q579:Q642" si="56">IF(H579="Hombre",1,2)</f>
        <v>2</v>
      </c>
      <c r="R579" s="13" t="str">
        <f t="shared" ref="R579:R642" si="57">IF(Q579=1,"Hombre","Mujer")</f>
        <v>Mujer</v>
      </c>
      <c r="S579" s="11">
        <f>VLOOKUP(I579,edades!$B$3:$D$17,3)</f>
        <v>15</v>
      </c>
      <c r="T579" s="11" t="str">
        <f>VLOOKUP(DataCExterna!I579,edades!$B$3:$D$17,2)</f>
        <v>de 65 años a más</v>
      </c>
      <c r="U579" s="11" t="s">
        <v>1212</v>
      </c>
      <c r="V579" s="26">
        <f t="shared" ref="V579:V642" si="58">IF(N579="Definitivo",1,0)</f>
        <v>0</v>
      </c>
      <c r="W579" s="24">
        <v>1</v>
      </c>
      <c r="X579" s="24">
        <v>0</v>
      </c>
    </row>
    <row r="580" spans="1:24" x14ac:dyDescent="0.25">
      <c r="A580" s="11">
        <f t="shared" ref="A580:A643" si="59">+A579+1</f>
        <v>579</v>
      </c>
      <c r="B580" s="11">
        <v>201505</v>
      </c>
      <c r="C580" s="11">
        <v>1234</v>
      </c>
      <c r="D580" s="11">
        <v>1</v>
      </c>
      <c r="E580" s="16" t="s">
        <v>330</v>
      </c>
      <c r="F580" s="16" t="s">
        <v>5</v>
      </c>
      <c r="G580" s="11" t="s">
        <v>1745</v>
      </c>
      <c r="H580" s="13" t="s">
        <v>1277</v>
      </c>
      <c r="I580" s="13">
        <v>71</v>
      </c>
      <c r="J580" s="14">
        <v>42134</v>
      </c>
      <c r="K580" s="11" t="s">
        <v>923</v>
      </c>
      <c r="L580" s="11">
        <v>1</v>
      </c>
      <c r="M580" s="11" t="s">
        <v>36</v>
      </c>
      <c r="N580" s="15" t="s">
        <v>934</v>
      </c>
      <c r="O580" s="13">
        <f t="shared" si="54"/>
        <v>1</v>
      </c>
      <c r="P580" s="13" t="str">
        <f t="shared" si="55"/>
        <v>Atenciones Medicas</v>
      </c>
      <c r="Q580" s="13">
        <f t="shared" si="56"/>
        <v>2</v>
      </c>
      <c r="R580" s="13" t="str">
        <f t="shared" si="57"/>
        <v>Mujer</v>
      </c>
      <c r="S580" s="11">
        <f>VLOOKUP(I580,edades!$B$3:$D$17,3)</f>
        <v>15</v>
      </c>
      <c r="T580" s="11" t="str">
        <f>VLOOKUP(DataCExterna!I580,edades!$B$3:$D$17,2)</f>
        <v>de 65 años a más</v>
      </c>
      <c r="U580" s="11" t="s">
        <v>36</v>
      </c>
      <c r="V580" s="26">
        <f t="shared" si="58"/>
        <v>1</v>
      </c>
      <c r="W580" s="26">
        <v>1</v>
      </c>
      <c r="X580" s="26">
        <v>1</v>
      </c>
    </row>
    <row r="581" spans="1:24" x14ac:dyDescent="0.25">
      <c r="A581" s="11">
        <f t="shared" si="59"/>
        <v>580</v>
      </c>
      <c r="B581" s="11">
        <v>201505</v>
      </c>
      <c r="C581" s="11">
        <v>1234</v>
      </c>
      <c r="D581" s="11">
        <v>1</v>
      </c>
      <c r="E581" s="16" t="s">
        <v>810</v>
      </c>
      <c r="F581" s="16" t="s">
        <v>5</v>
      </c>
      <c r="G581" s="11" t="s">
        <v>1375</v>
      </c>
      <c r="H581" s="13" t="s">
        <v>1277</v>
      </c>
      <c r="I581" s="13">
        <v>64</v>
      </c>
      <c r="J581" s="14">
        <v>42133</v>
      </c>
      <c r="K581" s="11" t="s">
        <v>931</v>
      </c>
      <c r="L581" s="11">
        <v>1</v>
      </c>
      <c r="M581" s="11" t="s">
        <v>1020</v>
      </c>
      <c r="N581" s="11" t="s">
        <v>936</v>
      </c>
      <c r="O581" s="13">
        <f t="shared" si="54"/>
        <v>1</v>
      </c>
      <c r="P581" s="13" t="str">
        <f t="shared" si="55"/>
        <v>Atenciones Medicas</v>
      </c>
      <c r="Q581" s="13">
        <f t="shared" si="56"/>
        <v>2</v>
      </c>
      <c r="R581" s="13" t="str">
        <f t="shared" si="57"/>
        <v>Mujer</v>
      </c>
      <c r="S581" s="11">
        <f>VLOOKUP(I581,edades!$B$3:$D$17,3)</f>
        <v>14</v>
      </c>
      <c r="T581" s="11" t="str">
        <f>VLOOKUP(DataCExterna!I581,edades!$B$3:$D$17,2)</f>
        <v>de 60 a 64 años</v>
      </c>
      <c r="U581" s="11" t="s">
        <v>1020</v>
      </c>
      <c r="V581" s="26">
        <f t="shared" si="58"/>
        <v>0</v>
      </c>
      <c r="W581" s="24">
        <v>1</v>
      </c>
      <c r="X581" s="24">
        <v>0</v>
      </c>
    </row>
    <row r="582" spans="1:24" x14ac:dyDescent="0.25">
      <c r="A582" s="11">
        <f t="shared" si="59"/>
        <v>581</v>
      </c>
      <c r="B582" s="11">
        <v>201505</v>
      </c>
      <c r="C582" s="11">
        <v>1234</v>
      </c>
      <c r="D582" s="11">
        <v>1</v>
      </c>
      <c r="E582" s="16" t="s">
        <v>719</v>
      </c>
      <c r="F582" s="16" t="s">
        <v>5</v>
      </c>
      <c r="G582" s="11" t="s">
        <v>1465</v>
      </c>
      <c r="H582" s="13" t="s">
        <v>1276</v>
      </c>
      <c r="I582" s="13">
        <v>53</v>
      </c>
      <c r="J582" s="14">
        <v>42135</v>
      </c>
      <c r="K582" s="11" t="s">
        <v>925</v>
      </c>
      <c r="L582" s="11">
        <v>1</v>
      </c>
      <c r="M582" s="11" t="s">
        <v>248</v>
      </c>
      <c r="N582" s="11" t="s">
        <v>935</v>
      </c>
      <c r="O582" s="13">
        <f t="shared" si="54"/>
        <v>1</v>
      </c>
      <c r="P582" s="13" t="str">
        <f t="shared" si="55"/>
        <v>Atenciones Medicas</v>
      </c>
      <c r="Q582" s="13">
        <f t="shared" si="56"/>
        <v>1</v>
      </c>
      <c r="R582" s="13" t="str">
        <f t="shared" si="57"/>
        <v>Hombre</v>
      </c>
      <c r="S582" s="11">
        <f>VLOOKUP(I582,edades!$B$3:$D$17,3)</f>
        <v>12</v>
      </c>
      <c r="T582" s="11" t="str">
        <f>VLOOKUP(DataCExterna!I582,edades!$B$3:$D$17,2)</f>
        <v>de 50 a 54 años</v>
      </c>
      <c r="U582" s="11" t="s">
        <v>248</v>
      </c>
      <c r="V582" s="26">
        <f t="shared" si="58"/>
        <v>0</v>
      </c>
      <c r="W582" s="24">
        <v>1</v>
      </c>
      <c r="X582" s="24">
        <v>0</v>
      </c>
    </row>
    <row r="583" spans="1:24" x14ac:dyDescent="0.25">
      <c r="A583" s="11">
        <f t="shared" si="59"/>
        <v>582</v>
      </c>
      <c r="B583" s="11">
        <v>201505</v>
      </c>
      <c r="C583" s="11">
        <v>1234</v>
      </c>
      <c r="D583" s="11">
        <v>1</v>
      </c>
      <c r="E583" s="16" t="s">
        <v>370</v>
      </c>
      <c r="F583" s="16" t="s">
        <v>5</v>
      </c>
      <c r="G583" s="11" t="s">
        <v>1805</v>
      </c>
      <c r="H583" s="13" t="s">
        <v>1276</v>
      </c>
      <c r="I583" s="13">
        <v>71</v>
      </c>
      <c r="J583" s="14">
        <v>42134</v>
      </c>
      <c r="K583" s="11" t="s">
        <v>924</v>
      </c>
      <c r="L583" s="11">
        <v>1</v>
      </c>
      <c r="M583" s="11" t="s">
        <v>9</v>
      </c>
      <c r="N583" s="11" t="s">
        <v>935</v>
      </c>
      <c r="O583" s="13">
        <f t="shared" si="54"/>
        <v>1</v>
      </c>
      <c r="P583" s="13" t="str">
        <f t="shared" si="55"/>
        <v>Atenciones Medicas</v>
      </c>
      <c r="Q583" s="13">
        <f t="shared" si="56"/>
        <v>1</v>
      </c>
      <c r="R583" s="13" t="str">
        <f t="shared" si="57"/>
        <v>Hombre</v>
      </c>
      <c r="S583" s="11">
        <f>VLOOKUP(I583,edades!$B$3:$D$17,3)</f>
        <v>15</v>
      </c>
      <c r="T583" s="11" t="str">
        <f>VLOOKUP(DataCExterna!I583,edades!$B$3:$D$17,2)</f>
        <v>de 65 años a más</v>
      </c>
      <c r="U583" s="11" t="s">
        <v>9</v>
      </c>
      <c r="V583" s="26">
        <f t="shared" si="58"/>
        <v>0</v>
      </c>
      <c r="W583" s="24">
        <v>1</v>
      </c>
      <c r="X583" s="24">
        <v>0</v>
      </c>
    </row>
    <row r="584" spans="1:24" x14ac:dyDescent="0.25">
      <c r="A584" s="11">
        <f t="shared" si="59"/>
        <v>583</v>
      </c>
      <c r="B584" s="11">
        <v>201505</v>
      </c>
      <c r="C584" s="11">
        <v>1234</v>
      </c>
      <c r="D584" s="11">
        <v>1</v>
      </c>
      <c r="E584" s="16" t="s">
        <v>280</v>
      </c>
      <c r="F584" s="16" t="s">
        <v>5</v>
      </c>
      <c r="G584" s="11" t="s">
        <v>1410</v>
      </c>
      <c r="H584" s="13" t="s">
        <v>1277</v>
      </c>
      <c r="I584" s="13">
        <v>62</v>
      </c>
      <c r="J584" s="14">
        <v>42141</v>
      </c>
      <c r="K584" s="11" t="s">
        <v>925</v>
      </c>
      <c r="L584" s="11">
        <v>1</v>
      </c>
      <c r="M584" s="11" t="s">
        <v>144</v>
      </c>
      <c r="N584" s="11" t="s">
        <v>936</v>
      </c>
      <c r="O584" s="13">
        <f t="shared" si="54"/>
        <v>1</v>
      </c>
      <c r="P584" s="13" t="str">
        <f t="shared" si="55"/>
        <v>Atenciones Medicas</v>
      </c>
      <c r="Q584" s="13">
        <f t="shared" si="56"/>
        <v>2</v>
      </c>
      <c r="R584" s="13" t="str">
        <f t="shared" si="57"/>
        <v>Mujer</v>
      </c>
      <c r="S584" s="11">
        <f>VLOOKUP(I584,edades!$B$3:$D$17,3)</f>
        <v>14</v>
      </c>
      <c r="T584" s="11" t="str">
        <f>VLOOKUP(DataCExterna!I584,edades!$B$3:$D$17,2)</f>
        <v>de 60 a 64 años</v>
      </c>
      <c r="U584" s="11" t="s">
        <v>144</v>
      </c>
      <c r="V584" s="26">
        <f t="shared" si="58"/>
        <v>0</v>
      </c>
      <c r="W584" s="24">
        <v>1</v>
      </c>
      <c r="X584" s="24">
        <v>0</v>
      </c>
    </row>
    <row r="585" spans="1:24" x14ac:dyDescent="0.25">
      <c r="A585" s="11">
        <f t="shared" si="59"/>
        <v>584</v>
      </c>
      <c r="B585" s="11">
        <v>201505</v>
      </c>
      <c r="C585" s="11">
        <v>1234</v>
      </c>
      <c r="D585" s="11">
        <v>1</v>
      </c>
      <c r="E585" s="16" t="s">
        <v>299</v>
      </c>
      <c r="F585" s="16" t="s">
        <v>5</v>
      </c>
      <c r="G585" s="11" t="s">
        <v>1704</v>
      </c>
      <c r="H585" s="13" t="s">
        <v>1277</v>
      </c>
      <c r="I585" s="13">
        <v>60</v>
      </c>
      <c r="J585" s="14">
        <v>42134</v>
      </c>
      <c r="K585" s="11" t="s">
        <v>923</v>
      </c>
      <c r="L585" s="11">
        <v>1</v>
      </c>
      <c r="M585" s="11" t="s">
        <v>1049</v>
      </c>
      <c r="N585" s="11" t="s">
        <v>935</v>
      </c>
      <c r="O585" s="13">
        <f t="shared" si="54"/>
        <v>1</v>
      </c>
      <c r="P585" s="13" t="str">
        <f t="shared" si="55"/>
        <v>Atenciones Medicas</v>
      </c>
      <c r="Q585" s="13">
        <f t="shared" si="56"/>
        <v>2</v>
      </c>
      <c r="R585" s="13" t="str">
        <f t="shared" si="57"/>
        <v>Mujer</v>
      </c>
      <c r="S585" s="11">
        <f>VLOOKUP(I585,edades!$B$3:$D$17,3)</f>
        <v>14</v>
      </c>
      <c r="T585" s="11" t="str">
        <f>VLOOKUP(DataCExterna!I585,edades!$B$3:$D$17,2)</f>
        <v>de 60 a 64 años</v>
      </c>
      <c r="U585" s="11" t="s">
        <v>1049</v>
      </c>
      <c r="V585" s="26">
        <f t="shared" si="58"/>
        <v>0</v>
      </c>
      <c r="W585" s="24">
        <v>1</v>
      </c>
      <c r="X585" s="24">
        <v>0</v>
      </c>
    </row>
    <row r="586" spans="1:24" x14ac:dyDescent="0.25">
      <c r="A586" s="11">
        <f t="shared" si="59"/>
        <v>585</v>
      </c>
      <c r="B586" s="11">
        <v>201505</v>
      </c>
      <c r="C586" s="11">
        <v>1234</v>
      </c>
      <c r="D586" s="11">
        <v>1</v>
      </c>
      <c r="E586" s="16" t="s">
        <v>56</v>
      </c>
      <c r="F586" s="16" t="s">
        <v>5</v>
      </c>
      <c r="G586" s="11" t="s">
        <v>1841</v>
      </c>
      <c r="H586" s="13" t="s">
        <v>1277</v>
      </c>
      <c r="I586" s="13">
        <v>60</v>
      </c>
      <c r="J586" s="14">
        <v>42129</v>
      </c>
      <c r="K586" s="11" t="s">
        <v>924</v>
      </c>
      <c r="L586" s="11">
        <v>1</v>
      </c>
      <c r="M586" s="11" t="s">
        <v>24</v>
      </c>
      <c r="N586" s="11" t="s">
        <v>935</v>
      </c>
      <c r="O586" s="13">
        <f t="shared" si="54"/>
        <v>1</v>
      </c>
      <c r="P586" s="13" t="str">
        <f t="shared" si="55"/>
        <v>Atenciones Medicas</v>
      </c>
      <c r="Q586" s="13">
        <f t="shared" si="56"/>
        <v>2</v>
      </c>
      <c r="R586" s="13" t="str">
        <f t="shared" si="57"/>
        <v>Mujer</v>
      </c>
      <c r="S586" s="11">
        <f>VLOOKUP(I586,edades!$B$3:$D$17,3)</f>
        <v>14</v>
      </c>
      <c r="T586" s="11" t="str">
        <f>VLOOKUP(DataCExterna!I586,edades!$B$3:$D$17,2)</f>
        <v>de 60 a 64 años</v>
      </c>
      <c r="U586" s="11" t="s">
        <v>24</v>
      </c>
      <c r="V586" s="26">
        <f t="shared" si="58"/>
        <v>0</v>
      </c>
      <c r="W586" s="24">
        <v>1</v>
      </c>
      <c r="X586" s="24">
        <v>0</v>
      </c>
    </row>
    <row r="587" spans="1:24" x14ac:dyDescent="0.25">
      <c r="A587" s="11">
        <f t="shared" si="59"/>
        <v>586</v>
      </c>
      <c r="B587" s="11">
        <v>201505</v>
      </c>
      <c r="C587" s="11">
        <v>1234</v>
      </c>
      <c r="D587" s="11">
        <v>1</v>
      </c>
      <c r="E587" s="16" t="s">
        <v>324</v>
      </c>
      <c r="F587" s="16" t="s">
        <v>5</v>
      </c>
      <c r="G587" s="11" t="s">
        <v>1601</v>
      </c>
      <c r="H587" s="13" t="s">
        <v>1276</v>
      </c>
      <c r="I587" s="13">
        <v>68</v>
      </c>
      <c r="J587" s="14">
        <v>42134</v>
      </c>
      <c r="K587" s="11" t="s">
        <v>923</v>
      </c>
      <c r="L587" s="11">
        <v>1</v>
      </c>
      <c r="M587" s="11" t="s">
        <v>325</v>
      </c>
      <c r="N587" s="11" t="s">
        <v>935</v>
      </c>
      <c r="O587" s="13">
        <f t="shared" si="54"/>
        <v>1</v>
      </c>
      <c r="P587" s="13" t="str">
        <f t="shared" si="55"/>
        <v>Atenciones Medicas</v>
      </c>
      <c r="Q587" s="13">
        <f t="shared" si="56"/>
        <v>1</v>
      </c>
      <c r="R587" s="13" t="str">
        <f t="shared" si="57"/>
        <v>Hombre</v>
      </c>
      <c r="S587" s="11">
        <f>VLOOKUP(I587,edades!$B$3:$D$17,3)</f>
        <v>15</v>
      </c>
      <c r="T587" s="11" t="str">
        <f>VLOOKUP(DataCExterna!I587,edades!$B$3:$D$17,2)</f>
        <v>de 65 años a más</v>
      </c>
      <c r="U587" s="11" t="s">
        <v>325</v>
      </c>
      <c r="V587" s="26">
        <f t="shared" si="58"/>
        <v>0</v>
      </c>
      <c r="W587" s="24">
        <v>1</v>
      </c>
      <c r="X587" s="24">
        <v>0</v>
      </c>
    </row>
    <row r="588" spans="1:24" x14ac:dyDescent="0.25">
      <c r="A588" s="11">
        <f t="shared" si="59"/>
        <v>587</v>
      </c>
      <c r="B588" s="11">
        <v>201505</v>
      </c>
      <c r="C588" s="11">
        <v>1234</v>
      </c>
      <c r="D588" s="11">
        <v>1</v>
      </c>
      <c r="E588" s="16" t="s">
        <v>683</v>
      </c>
      <c r="F588" s="16" t="s">
        <v>5</v>
      </c>
      <c r="G588" s="11" t="s">
        <v>1725</v>
      </c>
      <c r="H588" s="13" t="s">
        <v>1276</v>
      </c>
      <c r="I588" s="13">
        <v>54</v>
      </c>
      <c r="J588" s="14">
        <v>42125</v>
      </c>
      <c r="K588" s="11" t="s">
        <v>923</v>
      </c>
      <c r="L588" s="11">
        <v>1</v>
      </c>
      <c r="M588" s="11" t="s">
        <v>960</v>
      </c>
      <c r="N588" s="11" t="s">
        <v>935</v>
      </c>
      <c r="O588" s="13">
        <f t="shared" si="54"/>
        <v>1</v>
      </c>
      <c r="P588" s="13" t="str">
        <f t="shared" si="55"/>
        <v>Atenciones Medicas</v>
      </c>
      <c r="Q588" s="13">
        <f t="shared" si="56"/>
        <v>1</v>
      </c>
      <c r="R588" s="13" t="str">
        <f t="shared" si="57"/>
        <v>Hombre</v>
      </c>
      <c r="S588" s="11">
        <f>VLOOKUP(I588,edades!$B$3:$D$17,3)</f>
        <v>12</v>
      </c>
      <c r="T588" s="11" t="str">
        <f>VLOOKUP(DataCExterna!I588,edades!$B$3:$D$17,2)</f>
        <v>de 50 a 54 años</v>
      </c>
      <c r="U588" s="11" t="s">
        <v>960</v>
      </c>
      <c r="V588" s="26">
        <f t="shared" si="58"/>
        <v>0</v>
      </c>
      <c r="W588" s="24">
        <v>1</v>
      </c>
      <c r="X588" s="24">
        <v>0</v>
      </c>
    </row>
    <row r="589" spans="1:24" x14ac:dyDescent="0.25">
      <c r="A589" s="11">
        <f t="shared" si="59"/>
        <v>588</v>
      </c>
      <c r="B589" s="11">
        <v>201505</v>
      </c>
      <c r="C589" s="11">
        <v>1234</v>
      </c>
      <c r="D589" s="11">
        <v>1</v>
      </c>
      <c r="E589" s="16" t="s">
        <v>68</v>
      </c>
      <c r="F589" s="16" t="s">
        <v>5</v>
      </c>
      <c r="G589" s="11" t="s">
        <v>1952</v>
      </c>
      <c r="H589" s="13" t="s">
        <v>1277</v>
      </c>
      <c r="I589" s="13">
        <v>70</v>
      </c>
      <c r="J589" s="14">
        <v>42125</v>
      </c>
      <c r="K589" s="11" t="s">
        <v>927</v>
      </c>
      <c r="L589" s="11">
        <v>2</v>
      </c>
      <c r="M589" s="11" t="s">
        <v>1129</v>
      </c>
      <c r="N589" s="11" t="s">
        <v>936</v>
      </c>
      <c r="O589" s="13">
        <f t="shared" si="54"/>
        <v>2</v>
      </c>
      <c r="P589" s="13" t="str">
        <f t="shared" si="55"/>
        <v>Atenciones No Medicas</v>
      </c>
      <c r="Q589" s="13">
        <f t="shared" si="56"/>
        <v>2</v>
      </c>
      <c r="R589" s="13" t="str">
        <f t="shared" si="57"/>
        <v>Mujer</v>
      </c>
      <c r="S589" s="11">
        <f>VLOOKUP(I589,edades!$B$3:$D$17,3)</f>
        <v>15</v>
      </c>
      <c r="T589" s="11" t="str">
        <f>VLOOKUP(DataCExterna!I589,edades!$B$3:$D$17,2)</f>
        <v>de 65 años a más</v>
      </c>
      <c r="U589" s="11" t="s">
        <v>1129</v>
      </c>
      <c r="V589" s="26">
        <f t="shared" si="58"/>
        <v>0</v>
      </c>
      <c r="W589" s="24">
        <v>1</v>
      </c>
      <c r="X589" s="24">
        <v>0</v>
      </c>
    </row>
    <row r="590" spans="1:24" x14ac:dyDescent="0.25">
      <c r="A590" s="11">
        <f t="shared" si="59"/>
        <v>589</v>
      </c>
      <c r="B590" s="11">
        <v>201505</v>
      </c>
      <c r="C590" s="11">
        <v>1234</v>
      </c>
      <c r="D590" s="11">
        <v>1</v>
      </c>
      <c r="E590" s="16" t="s">
        <v>64</v>
      </c>
      <c r="F590" s="16" t="s">
        <v>5</v>
      </c>
      <c r="G590" s="11" t="s">
        <v>1541</v>
      </c>
      <c r="H590" s="13" t="s">
        <v>1277</v>
      </c>
      <c r="I590" s="13">
        <v>67</v>
      </c>
      <c r="J590" s="14">
        <v>42125</v>
      </c>
      <c r="K590" s="11" t="s">
        <v>926</v>
      </c>
      <c r="L590" s="11">
        <v>2</v>
      </c>
      <c r="M590" s="11" t="s">
        <v>179</v>
      </c>
      <c r="N590" s="11" t="s">
        <v>936</v>
      </c>
      <c r="O590" s="13">
        <f t="shared" si="54"/>
        <v>2</v>
      </c>
      <c r="P590" s="13" t="str">
        <f t="shared" si="55"/>
        <v>Atenciones No Medicas</v>
      </c>
      <c r="Q590" s="13">
        <f t="shared" si="56"/>
        <v>2</v>
      </c>
      <c r="R590" s="13" t="str">
        <f t="shared" si="57"/>
        <v>Mujer</v>
      </c>
      <c r="S590" s="11">
        <f>VLOOKUP(I590,edades!$B$3:$D$17,3)</f>
        <v>15</v>
      </c>
      <c r="T590" s="11" t="str">
        <f>VLOOKUP(DataCExterna!I590,edades!$B$3:$D$17,2)</f>
        <v>de 65 años a más</v>
      </c>
      <c r="U590" s="11" t="s">
        <v>179</v>
      </c>
      <c r="V590" s="26">
        <f t="shared" si="58"/>
        <v>0</v>
      </c>
      <c r="W590" s="24">
        <v>1</v>
      </c>
      <c r="X590" s="24">
        <v>0</v>
      </c>
    </row>
    <row r="591" spans="1:24" x14ac:dyDescent="0.25">
      <c r="A591" s="11">
        <f t="shared" si="59"/>
        <v>590</v>
      </c>
      <c r="B591" s="11">
        <v>201505</v>
      </c>
      <c r="C591" s="11">
        <v>1234</v>
      </c>
      <c r="D591" s="11">
        <v>1</v>
      </c>
      <c r="E591" s="16" t="s">
        <v>187</v>
      </c>
      <c r="F591" s="16" t="s">
        <v>5</v>
      </c>
      <c r="G591" s="11" t="s">
        <v>1739</v>
      </c>
      <c r="H591" s="13" t="s">
        <v>1276</v>
      </c>
      <c r="I591" s="13">
        <v>71</v>
      </c>
      <c r="J591" s="14">
        <v>42132</v>
      </c>
      <c r="K591" s="11" t="s">
        <v>923</v>
      </c>
      <c r="L591" s="11">
        <v>1</v>
      </c>
      <c r="M591" s="11" t="s">
        <v>1031</v>
      </c>
      <c r="N591" s="11" t="s">
        <v>935</v>
      </c>
      <c r="O591" s="13">
        <f t="shared" si="54"/>
        <v>1</v>
      </c>
      <c r="P591" s="13" t="str">
        <f t="shared" si="55"/>
        <v>Atenciones Medicas</v>
      </c>
      <c r="Q591" s="13">
        <f t="shared" si="56"/>
        <v>1</v>
      </c>
      <c r="R591" s="13" t="str">
        <f t="shared" si="57"/>
        <v>Hombre</v>
      </c>
      <c r="S591" s="11">
        <f>VLOOKUP(I591,edades!$B$3:$D$17,3)</f>
        <v>15</v>
      </c>
      <c r="T591" s="11" t="str">
        <f>VLOOKUP(DataCExterna!I591,edades!$B$3:$D$17,2)</f>
        <v>de 65 años a más</v>
      </c>
      <c r="U591" s="11" t="s">
        <v>1031</v>
      </c>
      <c r="V591" s="26">
        <f t="shared" si="58"/>
        <v>0</v>
      </c>
      <c r="W591" s="24">
        <v>1</v>
      </c>
      <c r="X591" s="24">
        <v>0</v>
      </c>
    </row>
    <row r="592" spans="1:24" x14ac:dyDescent="0.25">
      <c r="A592" s="11">
        <f t="shared" si="59"/>
        <v>591</v>
      </c>
      <c r="B592" s="11">
        <v>201505</v>
      </c>
      <c r="C592" s="11">
        <v>1234</v>
      </c>
      <c r="D592" s="11">
        <v>1</v>
      </c>
      <c r="E592" s="16" t="s">
        <v>869</v>
      </c>
      <c r="F592" s="16" t="s">
        <v>5</v>
      </c>
      <c r="G592" s="11" t="s">
        <v>1532</v>
      </c>
      <c r="H592" s="13" t="s">
        <v>1277</v>
      </c>
      <c r="I592" s="13">
        <v>64</v>
      </c>
      <c r="J592" s="14">
        <v>42125</v>
      </c>
      <c r="K592" s="11" t="s">
        <v>926</v>
      </c>
      <c r="L592" s="11">
        <v>2</v>
      </c>
      <c r="M592" s="11" t="s">
        <v>1095</v>
      </c>
      <c r="N592" s="11" t="s">
        <v>936</v>
      </c>
      <c r="O592" s="13">
        <f t="shared" si="54"/>
        <v>2</v>
      </c>
      <c r="P592" s="13" t="str">
        <f t="shared" si="55"/>
        <v>Atenciones No Medicas</v>
      </c>
      <c r="Q592" s="13">
        <f t="shared" si="56"/>
        <v>2</v>
      </c>
      <c r="R592" s="13" t="str">
        <f t="shared" si="57"/>
        <v>Mujer</v>
      </c>
      <c r="S592" s="11">
        <f>VLOOKUP(I592,edades!$B$3:$D$17,3)</f>
        <v>14</v>
      </c>
      <c r="T592" s="11" t="str">
        <f>VLOOKUP(DataCExterna!I592,edades!$B$3:$D$17,2)</f>
        <v>de 60 a 64 años</v>
      </c>
      <c r="U592" s="11" t="s">
        <v>1095</v>
      </c>
      <c r="V592" s="26">
        <f t="shared" si="58"/>
        <v>0</v>
      </c>
      <c r="W592" s="24">
        <v>1</v>
      </c>
      <c r="X592" s="24">
        <v>0</v>
      </c>
    </row>
    <row r="593" spans="1:24" x14ac:dyDescent="0.25">
      <c r="A593" s="11">
        <f t="shared" si="59"/>
        <v>592</v>
      </c>
      <c r="B593" s="11">
        <v>201505</v>
      </c>
      <c r="C593" s="11">
        <v>1234</v>
      </c>
      <c r="D593" s="11">
        <v>1</v>
      </c>
      <c r="E593" s="16" t="s">
        <v>315</v>
      </c>
      <c r="F593" s="16" t="s">
        <v>5</v>
      </c>
      <c r="G593" s="11" t="s">
        <v>1355</v>
      </c>
      <c r="H593" s="13" t="s">
        <v>1277</v>
      </c>
      <c r="I593" s="13">
        <v>38</v>
      </c>
      <c r="J593" s="14">
        <v>42133</v>
      </c>
      <c r="K593" s="11" t="s">
        <v>931</v>
      </c>
      <c r="L593" s="11">
        <v>1</v>
      </c>
      <c r="M593" s="11" t="s">
        <v>1031</v>
      </c>
      <c r="N593" s="11" t="s">
        <v>936</v>
      </c>
      <c r="O593" s="13">
        <f t="shared" si="54"/>
        <v>1</v>
      </c>
      <c r="P593" s="13" t="str">
        <f t="shared" si="55"/>
        <v>Atenciones Medicas</v>
      </c>
      <c r="Q593" s="13">
        <f t="shared" si="56"/>
        <v>2</v>
      </c>
      <c r="R593" s="13" t="str">
        <f t="shared" si="57"/>
        <v>Mujer</v>
      </c>
      <c r="S593" s="11">
        <f>VLOOKUP(I593,edades!$B$3:$D$17,3)</f>
        <v>9</v>
      </c>
      <c r="T593" s="11" t="str">
        <f>VLOOKUP(DataCExterna!I593,edades!$B$3:$D$17,2)</f>
        <v>de 35 a 39 años</v>
      </c>
      <c r="U593" s="11" t="s">
        <v>1031</v>
      </c>
      <c r="V593" s="26">
        <f t="shared" si="58"/>
        <v>0</v>
      </c>
      <c r="W593" s="24">
        <v>1</v>
      </c>
      <c r="X593" s="24">
        <v>0</v>
      </c>
    </row>
    <row r="594" spans="1:24" x14ac:dyDescent="0.25">
      <c r="A594" s="11">
        <f t="shared" si="59"/>
        <v>593</v>
      </c>
      <c r="B594" s="11">
        <v>201505</v>
      </c>
      <c r="C594" s="11">
        <v>1234</v>
      </c>
      <c r="D594" s="11">
        <v>1</v>
      </c>
      <c r="E594" s="16" t="s">
        <v>459</v>
      </c>
      <c r="F594" s="16" t="s">
        <v>5</v>
      </c>
      <c r="G594" s="11" t="s">
        <v>1879</v>
      </c>
      <c r="H594" s="13" t="s">
        <v>1276</v>
      </c>
      <c r="I594" s="13">
        <v>58</v>
      </c>
      <c r="J594" s="14">
        <v>42138</v>
      </c>
      <c r="K594" s="11" t="s">
        <v>927</v>
      </c>
      <c r="L594" s="11">
        <v>2</v>
      </c>
      <c r="M594" s="11" t="s">
        <v>1217</v>
      </c>
      <c r="N594" s="15" t="s">
        <v>934</v>
      </c>
      <c r="O594" s="13">
        <f t="shared" si="54"/>
        <v>2</v>
      </c>
      <c r="P594" s="13" t="str">
        <f t="shared" si="55"/>
        <v>Atenciones No Medicas</v>
      </c>
      <c r="Q594" s="13">
        <f t="shared" si="56"/>
        <v>1</v>
      </c>
      <c r="R594" s="13" t="str">
        <f t="shared" si="57"/>
        <v>Hombre</v>
      </c>
      <c r="S594" s="11">
        <f>VLOOKUP(I594,edades!$B$3:$D$17,3)</f>
        <v>13</v>
      </c>
      <c r="T594" s="11" t="str">
        <f>VLOOKUP(DataCExterna!I594,edades!$B$3:$D$17,2)</f>
        <v>de 55 a 59 años</v>
      </c>
      <c r="U594" s="11" t="s">
        <v>1217</v>
      </c>
      <c r="V594" s="26">
        <f t="shared" si="58"/>
        <v>1</v>
      </c>
      <c r="W594" s="24">
        <v>1</v>
      </c>
      <c r="X594" s="24">
        <v>0</v>
      </c>
    </row>
    <row r="595" spans="1:24" x14ac:dyDescent="0.25">
      <c r="A595" s="11">
        <f t="shared" si="59"/>
        <v>594</v>
      </c>
      <c r="B595" s="11">
        <v>201505</v>
      </c>
      <c r="C595" s="11">
        <v>1234</v>
      </c>
      <c r="D595" s="11">
        <v>1</v>
      </c>
      <c r="E595" s="16" t="s">
        <v>278</v>
      </c>
      <c r="F595" s="16" t="s">
        <v>5</v>
      </c>
      <c r="G595" s="11" t="s">
        <v>1374</v>
      </c>
      <c r="H595" s="13" t="s">
        <v>1277</v>
      </c>
      <c r="I595" s="13">
        <v>60</v>
      </c>
      <c r="J595" s="14">
        <v>42133</v>
      </c>
      <c r="K595" s="11" t="s">
        <v>931</v>
      </c>
      <c r="L595" s="11">
        <v>1</v>
      </c>
      <c r="M595" s="11" t="s">
        <v>1025</v>
      </c>
      <c r="N595" s="15" t="s">
        <v>934</v>
      </c>
      <c r="O595" s="13">
        <f t="shared" si="54"/>
        <v>1</v>
      </c>
      <c r="P595" s="13" t="str">
        <f t="shared" si="55"/>
        <v>Atenciones Medicas</v>
      </c>
      <c r="Q595" s="13">
        <f t="shared" si="56"/>
        <v>2</v>
      </c>
      <c r="R595" s="13" t="str">
        <f t="shared" si="57"/>
        <v>Mujer</v>
      </c>
      <c r="S595" s="11">
        <f>VLOOKUP(I595,edades!$B$3:$D$17,3)</f>
        <v>14</v>
      </c>
      <c r="T595" s="11" t="str">
        <f>VLOOKUP(DataCExterna!I595,edades!$B$3:$D$17,2)</f>
        <v>de 60 a 64 años</v>
      </c>
      <c r="U595" s="11" t="s">
        <v>1025</v>
      </c>
      <c r="V595" s="26">
        <f t="shared" si="58"/>
        <v>1</v>
      </c>
      <c r="W595" s="26">
        <v>1</v>
      </c>
      <c r="X595" s="26">
        <v>1</v>
      </c>
    </row>
    <row r="596" spans="1:24" x14ac:dyDescent="0.25">
      <c r="A596" s="11">
        <f t="shared" si="59"/>
        <v>595</v>
      </c>
      <c r="B596" s="11">
        <v>201505</v>
      </c>
      <c r="C596" s="11">
        <v>1234</v>
      </c>
      <c r="D596" s="11">
        <v>1</v>
      </c>
      <c r="E596" s="16" t="s">
        <v>773</v>
      </c>
      <c r="F596" s="16" t="s">
        <v>5</v>
      </c>
      <c r="G596" s="11" t="s">
        <v>1545</v>
      </c>
      <c r="H596" s="13" t="s">
        <v>1277</v>
      </c>
      <c r="I596" s="13">
        <v>62</v>
      </c>
      <c r="J596" s="14">
        <v>42125</v>
      </c>
      <c r="K596" s="11" t="s">
        <v>926</v>
      </c>
      <c r="L596" s="11">
        <v>2</v>
      </c>
      <c r="M596" s="11" t="s">
        <v>1088</v>
      </c>
      <c r="N596" s="11" t="s">
        <v>936</v>
      </c>
      <c r="O596" s="13">
        <f t="shared" si="54"/>
        <v>2</v>
      </c>
      <c r="P596" s="13" t="str">
        <f t="shared" si="55"/>
        <v>Atenciones No Medicas</v>
      </c>
      <c r="Q596" s="13">
        <f t="shared" si="56"/>
        <v>2</v>
      </c>
      <c r="R596" s="13" t="str">
        <f t="shared" si="57"/>
        <v>Mujer</v>
      </c>
      <c r="S596" s="11">
        <f>VLOOKUP(I596,edades!$B$3:$D$17,3)</f>
        <v>14</v>
      </c>
      <c r="T596" s="11" t="str">
        <f>VLOOKUP(DataCExterna!I596,edades!$B$3:$D$17,2)</f>
        <v>de 60 a 64 años</v>
      </c>
      <c r="U596" s="11" t="s">
        <v>1088</v>
      </c>
      <c r="V596" s="26">
        <f t="shared" si="58"/>
        <v>0</v>
      </c>
      <c r="W596" s="24">
        <v>1</v>
      </c>
      <c r="X596" s="24">
        <v>0</v>
      </c>
    </row>
    <row r="597" spans="1:24" x14ac:dyDescent="0.25">
      <c r="A597" s="11">
        <f t="shared" si="59"/>
        <v>596</v>
      </c>
      <c r="B597" s="11">
        <v>201505</v>
      </c>
      <c r="C597" s="11">
        <v>1234</v>
      </c>
      <c r="D597" s="11">
        <v>1</v>
      </c>
      <c r="E597" s="16" t="s">
        <v>108</v>
      </c>
      <c r="F597" s="16" t="s">
        <v>5</v>
      </c>
      <c r="G597" s="11" t="s">
        <v>1724</v>
      </c>
      <c r="H597" s="13" t="s">
        <v>1277</v>
      </c>
      <c r="I597" s="13">
        <v>64</v>
      </c>
      <c r="J597" s="14">
        <v>42129</v>
      </c>
      <c r="K597" s="11" t="s">
        <v>923</v>
      </c>
      <c r="L597" s="11">
        <v>1</v>
      </c>
      <c r="M597" s="11" t="s">
        <v>288</v>
      </c>
      <c r="N597" s="11" t="s">
        <v>936</v>
      </c>
      <c r="O597" s="13">
        <f t="shared" si="54"/>
        <v>1</v>
      </c>
      <c r="P597" s="13" t="str">
        <f t="shared" si="55"/>
        <v>Atenciones Medicas</v>
      </c>
      <c r="Q597" s="13">
        <f t="shared" si="56"/>
        <v>2</v>
      </c>
      <c r="R597" s="13" t="str">
        <f t="shared" si="57"/>
        <v>Mujer</v>
      </c>
      <c r="S597" s="11">
        <f>VLOOKUP(I597,edades!$B$3:$D$17,3)</f>
        <v>14</v>
      </c>
      <c r="T597" s="11" t="str">
        <f>VLOOKUP(DataCExterna!I597,edades!$B$3:$D$17,2)</f>
        <v>de 60 a 64 años</v>
      </c>
      <c r="U597" s="11" t="s">
        <v>288</v>
      </c>
      <c r="V597" s="26">
        <f t="shared" si="58"/>
        <v>0</v>
      </c>
      <c r="W597" s="24">
        <v>1</v>
      </c>
      <c r="X597" s="24">
        <v>0</v>
      </c>
    </row>
    <row r="598" spans="1:24" x14ac:dyDescent="0.25">
      <c r="A598" s="11">
        <f t="shared" si="59"/>
        <v>597</v>
      </c>
      <c r="B598" s="11">
        <v>201505</v>
      </c>
      <c r="C598" s="11">
        <v>1234</v>
      </c>
      <c r="D598" s="11">
        <v>1</v>
      </c>
      <c r="E598" s="16" t="s">
        <v>441</v>
      </c>
      <c r="F598" s="16" t="s">
        <v>5</v>
      </c>
      <c r="G598" s="11" t="s">
        <v>1586</v>
      </c>
      <c r="H598" s="13" t="s">
        <v>1277</v>
      </c>
      <c r="I598" s="13">
        <v>47</v>
      </c>
      <c r="J598" s="14">
        <v>42129</v>
      </c>
      <c r="K598" s="11" t="s">
        <v>923</v>
      </c>
      <c r="L598" s="11">
        <v>1</v>
      </c>
      <c r="M598" s="11" t="s">
        <v>18</v>
      </c>
      <c r="N598" s="11" t="s">
        <v>936</v>
      </c>
      <c r="O598" s="13">
        <f t="shared" si="54"/>
        <v>1</v>
      </c>
      <c r="P598" s="13" t="str">
        <f t="shared" si="55"/>
        <v>Atenciones Medicas</v>
      </c>
      <c r="Q598" s="13">
        <f t="shared" si="56"/>
        <v>2</v>
      </c>
      <c r="R598" s="13" t="str">
        <f t="shared" si="57"/>
        <v>Mujer</v>
      </c>
      <c r="S598" s="11">
        <f>VLOOKUP(I598,edades!$B$3:$D$17,3)</f>
        <v>11</v>
      </c>
      <c r="T598" s="11" t="str">
        <f>VLOOKUP(DataCExterna!I598,edades!$B$3:$D$17,2)</f>
        <v>de 45 a 49 años</v>
      </c>
      <c r="U598" s="11" t="s">
        <v>18</v>
      </c>
      <c r="V598" s="26">
        <f t="shared" si="58"/>
        <v>0</v>
      </c>
      <c r="W598" s="24">
        <v>1</v>
      </c>
      <c r="X598" s="24">
        <v>0</v>
      </c>
    </row>
    <row r="599" spans="1:24" x14ac:dyDescent="0.25">
      <c r="A599" s="11">
        <f t="shared" si="59"/>
        <v>598</v>
      </c>
      <c r="B599" s="11">
        <v>201505</v>
      </c>
      <c r="C599" s="11">
        <v>1234</v>
      </c>
      <c r="D599" s="11">
        <v>1</v>
      </c>
      <c r="E599" s="16" t="s">
        <v>779</v>
      </c>
      <c r="F599" s="16" t="s">
        <v>5</v>
      </c>
      <c r="G599" s="11" t="s">
        <v>1330</v>
      </c>
      <c r="H599" s="13" t="s">
        <v>1277</v>
      </c>
      <c r="I599" s="13">
        <v>57</v>
      </c>
      <c r="J599" s="14">
        <v>42134</v>
      </c>
      <c r="K599" s="11" t="s">
        <v>931</v>
      </c>
      <c r="L599" s="11">
        <v>1</v>
      </c>
      <c r="M599" s="11" t="s">
        <v>1015</v>
      </c>
      <c r="N599" s="11" t="s">
        <v>935</v>
      </c>
      <c r="O599" s="13">
        <f t="shared" si="54"/>
        <v>1</v>
      </c>
      <c r="P599" s="13" t="str">
        <f t="shared" si="55"/>
        <v>Atenciones Medicas</v>
      </c>
      <c r="Q599" s="13">
        <f t="shared" si="56"/>
        <v>2</v>
      </c>
      <c r="R599" s="13" t="str">
        <f t="shared" si="57"/>
        <v>Mujer</v>
      </c>
      <c r="S599" s="11">
        <f>VLOOKUP(I599,edades!$B$3:$D$17,3)</f>
        <v>13</v>
      </c>
      <c r="T599" s="11" t="str">
        <f>VLOOKUP(DataCExterna!I599,edades!$B$3:$D$17,2)</f>
        <v>de 55 a 59 años</v>
      </c>
      <c r="U599" s="11" t="s">
        <v>1015</v>
      </c>
      <c r="V599" s="26">
        <f t="shared" si="58"/>
        <v>0</v>
      </c>
      <c r="W599" s="24">
        <v>1</v>
      </c>
      <c r="X599" s="24">
        <v>0</v>
      </c>
    </row>
    <row r="600" spans="1:24" x14ac:dyDescent="0.25">
      <c r="A600" s="11">
        <f t="shared" si="59"/>
        <v>599</v>
      </c>
      <c r="B600" s="11">
        <v>201505</v>
      </c>
      <c r="C600" s="11">
        <v>1234</v>
      </c>
      <c r="D600" s="11">
        <v>1</v>
      </c>
      <c r="E600" s="16" t="s">
        <v>779</v>
      </c>
      <c r="F600" s="16" t="s">
        <v>5</v>
      </c>
      <c r="G600" s="11" t="s">
        <v>1956</v>
      </c>
      <c r="H600" s="13" t="s">
        <v>1277</v>
      </c>
      <c r="I600" s="13">
        <v>57</v>
      </c>
      <c r="J600" s="14">
        <v>42137</v>
      </c>
      <c r="K600" s="11" t="s">
        <v>927</v>
      </c>
      <c r="L600" s="11">
        <v>2</v>
      </c>
      <c r="M600" s="11" t="s">
        <v>1162</v>
      </c>
      <c r="N600" s="11" t="s">
        <v>936</v>
      </c>
      <c r="O600" s="13">
        <f t="shared" si="54"/>
        <v>2</v>
      </c>
      <c r="P600" s="13" t="str">
        <f t="shared" si="55"/>
        <v>Atenciones No Medicas</v>
      </c>
      <c r="Q600" s="13">
        <f t="shared" si="56"/>
        <v>2</v>
      </c>
      <c r="R600" s="13" t="str">
        <f t="shared" si="57"/>
        <v>Mujer</v>
      </c>
      <c r="S600" s="11">
        <f>VLOOKUP(I600,edades!$B$3:$D$17,3)</f>
        <v>13</v>
      </c>
      <c r="T600" s="11" t="str">
        <f>VLOOKUP(DataCExterna!I600,edades!$B$3:$D$17,2)</f>
        <v>de 55 a 59 años</v>
      </c>
      <c r="U600" s="11" t="s">
        <v>1162</v>
      </c>
      <c r="V600" s="26">
        <f t="shared" si="58"/>
        <v>0</v>
      </c>
      <c r="W600" s="24">
        <v>1</v>
      </c>
      <c r="X600" s="24">
        <v>0</v>
      </c>
    </row>
    <row r="601" spans="1:24" x14ac:dyDescent="0.25">
      <c r="A601" s="11">
        <f t="shared" si="59"/>
        <v>600</v>
      </c>
      <c r="B601" s="11">
        <v>201505</v>
      </c>
      <c r="C601" s="11">
        <v>1234</v>
      </c>
      <c r="D601" s="11">
        <v>1</v>
      </c>
      <c r="E601" s="16" t="s">
        <v>874</v>
      </c>
      <c r="F601" s="16" t="s">
        <v>5</v>
      </c>
      <c r="G601" s="11" t="s">
        <v>1544</v>
      </c>
      <c r="H601" s="13" t="s">
        <v>1277</v>
      </c>
      <c r="I601" s="13">
        <v>69</v>
      </c>
      <c r="J601" s="14">
        <v>42125</v>
      </c>
      <c r="K601" s="11" t="s">
        <v>926</v>
      </c>
      <c r="L601" s="11">
        <v>2</v>
      </c>
      <c r="M601" s="11" t="s">
        <v>1094</v>
      </c>
      <c r="N601" s="11" t="s">
        <v>936</v>
      </c>
      <c r="O601" s="13">
        <f t="shared" si="54"/>
        <v>2</v>
      </c>
      <c r="P601" s="13" t="str">
        <f t="shared" si="55"/>
        <v>Atenciones No Medicas</v>
      </c>
      <c r="Q601" s="13">
        <f t="shared" si="56"/>
        <v>2</v>
      </c>
      <c r="R601" s="13" t="str">
        <f t="shared" si="57"/>
        <v>Mujer</v>
      </c>
      <c r="S601" s="11">
        <f>VLOOKUP(I601,edades!$B$3:$D$17,3)</f>
        <v>15</v>
      </c>
      <c r="T601" s="11" t="str">
        <f>VLOOKUP(DataCExterna!I601,edades!$B$3:$D$17,2)</f>
        <v>de 65 años a más</v>
      </c>
      <c r="U601" s="11" t="s">
        <v>1094</v>
      </c>
      <c r="V601" s="26">
        <f t="shared" si="58"/>
        <v>0</v>
      </c>
      <c r="W601" s="24">
        <v>1</v>
      </c>
      <c r="X601" s="24">
        <v>0</v>
      </c>
    </row>
    <row r="602" spans="1:24" x14ac:dyDescent="0.25">
      <c r="A602" s="11">
        <f t="shared" si="59"/>
        <v>601</v>
      </c>
      <c r="B602" s="11">
        <v>201505</v>
      </c>
      <c r="C602" s="11">
        <v>1234</v>
      </c>
      <c r="D602" s="11">
        <v>1</v>
      </c>
      <c r="E602" s="16" t="s">
        <v>845</v>
      </c>
      <c r="F602" s="16" t="s">
        <v>5</v>
      </c>
      <c r="G602" s="11" t="s">
        <v>1419</v>
      </c>
      <c r="H602" s="13" t="s">
        <v>1276</v>
      </c>
      <c r="I602" s="13">
        <v>62</v>
      </c>
      <c r="J602" s="14">
        <v>42129</v>
      </c>
      <c r="K602" s="11" t="s">
        <v>925</v>
      </c>
      <c r="L602" s="11">
        <v>1</v>
      </c>
      <c r="M602" s="11" t="s">
        <v>1182</v>
      </c>
      <c r="N602" s="15" t="s">
        <v>934</v>
      </c>
      <c r="O602" s="13">
        <f t="shared" si="54"/>
        <v>1</v>
      </c>
      <c r="P602" s="13" t="str">
        <f t="shared" si="55"/>
        <v>Atenciones Medicas</v>
      </c>
      <c r="Q602" s="13">
        <f t="shared" si="56"/>
        <v>1</v>
      </c>
      <c r="R602" s="13" t="str">
        <f t="shared" si="57"/>
        <v>Hombre</v>
      </c>
      <c r="S602" s="11">
        <f>VLOOKUP(I602,edades!$B$3:$D$17,3)</f>
        <v>14</v>
      </c>
      <c r="T602" s="11" t="str">
        <f>VLOOKUP(DataCExterna!I602,edades!$B$3:$D$17,2)</f>
        <v>de 60 a 64 años</v>
      </c>
      <c r="U602" s="11" t="s">
        <v>1182</v>
      </c>
      <c r="V602" s="26">
        <f t="shared" si="58"/>
        <v>1</v>
      </c>
      <c r="W602" s="26">
        <v>1</v>
      </c>
      <c r="X602" s="26">
        <v>1</v>
      </c>
    </row>
    <row r="603" spans="1:24" x14ac:dyDescent="0.25">
      <c r="A603" s="11">
        <f t="shared" si="59"/>
        <v>602</v>
      </c>
      <c r="B603" s="11">
        <v>201505</v>
      </c>
      <c r="C603" s="11">
        <v>1234</v>
      </c>
      <c r="D603" s="11">
        <v>1</v>
      </c>
      <c r="E603" s="16" t="s">
        <v>794</v>
      </c>
      <c r="F603" s="16" t="s">
        <v>5</v>
      </c>
      <c r="G603" s="12" t="s">
        <v>1287</v>
      </c>
      <c r="H603" s="13" t="s">
        <v>1277</v>
      </c>
      <c r="I603" s="13">
        <v>33</v>
      </c>
      <c r="J603" s="14">
        <v>42138</v>
      </c>
      <c r="K603" s="11" t="s">
        <v>931</v>
      </c>
      <c r="L603" s="11">
        <v>1</v>
      </c>
      <c r="M603" s="11" t="s">
        <v>1195</v>
      </c>
      <c r="N603" s="11" t="s">
        <v>936</v>
      </c>
      <c r="O603" s="13">
        <f t="shared" si="54"/>
        <v>1</v>
      </c>
      <c r="P603" s="13" t="str">
        <f t="shared" si="55"/>
        <v>Atenciones Medicas</v>
      </c>
      <c r="Q603" s="13">
        <f t="shared" si="56"/>
        <v>2</v>
      </c>
      <c r="R603" s="13" t="str">
        <f t="shared" si="57"/>
        <v>Mujer</v>
      </c>
      <c r="S603" s="11">
        <f>VLOOKUP(I603,edades!$B$3:$D$17,3)</f>
        <v>9</v>
      </c>
      <c r="T603" s="11" t="str">
        <f>VLOOKUP(DataCExterna!I603,edades!$B$3:$D$17,2)</f>
        <v>de 35 a 39 años</v>
      </c>
      <c r="U603" s="11" t="s">
        <v>1195</v>
      </c>
      <c r="V603" s="26">
        <f t="shared" si="58"/>
        <v>0</v>
      </c>
      <c r="W603" s="23">
        <v>0</v>
      </c>
      <c r="X603" s="23">
        <v>0</v>
      </c>
    </row>
    <row r="604" spans="1:24" x14ac:dyDescent="0.25">
      <c r="A604" s="11">
        <f t="shared" si="59"/>
        <v>603</v>
      </c>
      <c r="B604" s="11">
        <v>201505</v>
      </c>
      <c r="C604" s="11">
        <v>1234</v>
      </c>
      <c r="D604" s="11">
        <v>1</v>
      </c>
      <c r="E604" s="16" t="s">
        <v>677</v>
      </c>
      <c r="F604" s="16" t="s">
        <v>5</v>
      </c>
      <c r="G604" s="11" t="s">
        <v>1606</v>
      </c>
      <c r="H604" s="13" t="s">
        <v>1276</v>
      </c>
      <c r="I604" s="13">
        <v>74</v>
      </c>
      <c r="J604" s="14">
        <v>42125</v>
      </c>
      <c r="K604" s="11" t="s">
        <v>923</v>
      </c>
      <c r="L604" s="11">
        <v>1</v>
      </c>
      <c r="M604" s="11" t="s">
        <v>956</v>
      </c>
      <c r="N604" s="11" t="s">
        <v>936</v>
      </c>
      <c r="O604" s="13">
        <f t="shared" si="54"/>
        <v>1</v>
      </c>
      <c r="P604" s="13" t="str">
        <f t="shared" si="55"/>
        <v>Atenciones Medicas</v>
      </c>
      <c r="Q604" s="13">
        <f t="shared" si="56"/>
        <v>1</v>
      </c>
      <c r="R604" s="13" t="str">
        <f t="shared" si="57"/>
        <v>Hombre</v>
      </c>
      <c r="S604" s="11">
        <f>VLOOKUP(I604,edades!$B$3:$D$17,3)</f>
        <v>15</v>
      </c>
      <c r="T604" s="11" t="str">
        <f>VLOOKUP(DataCExterna!I604,edades!$B$3:$D$17,2)</f>
        <v>de 65 años a más</v>
      </c>
      <c r="U604" s="11" t="s">
        <v>956</v>
      </c>
      <c r="V604" s="26">
        <f t="shared" si="58"/>
        <v>0</v>
      </c>
      <c r="W604" s="24">
        <v>1</v>
      </c>
      <c r="X604" s="24">
        <v>0</v>
      </c>
    </row>
    <row r="605" spans="1:24" x14ac:dyDescent="0.25">
      <c r="A605" s="11">
        <f t="shared" si="59"/>
        <v>604</v>
      </c>
      <c r="B605" s="11">
        <v>201505</v>
      </c>
      <c r="C605" s="11">
        <v>1234</v>
      </c>
      <c r="D605" s="11">
        <v>1</v>
      </c>
      <c r="E605" s="16" t="s">
        <v>400</v>
      </c>
      <c r="F605" s="16" t="s">
        <v>5</v>
      </c>
      <c r="G605" s="11" t="s">
        <v>1717</v>
      </c>
      <c r="H605" s="13" t="s">
        <v>1276</v>
      </c>
      <c r="I605" s="13">
        <v>86</v>
      </c>
      <c r="J605" s="14">
        <v>42129</v>
      </c>
      <c r="K605" s="11" t="s">
        <v>923</v>
      </c>
      <c r="L605" s="11">
        <v>1</v>
      </c>
      <c r="M605" s="11" t="s">
        <v>1214</v>
      </c>
      <c r="N605" s="15" t="s">
        <v>934</v>
      </c>
      <c r="O605" s="13">
        <f t="shared" si="54"/>
        <v>1</v>
      </c>
      <c r="P605" s="13" t="str">
        <f t="shared" si="55"/>
        <v>Atenciones Medicas</v>
      </c>
      <c r="Q605" s="13">
        <f t="shared" si="56"/>
        <v>1</v>
      </c>
      <c r="R605" s="13" t="str">
        <f t="shared" si="57"/>
        <v>Hombre</v>
      </c>
      <c r="S605" s="11">
        <f>VLOOKUP(I605,edades!$B$3:$D$17,3)</f>
        <v>15</v>
      </c>
      <c r="T605" s="11" t="str">
        <f>VLOOKUP(DataCExterna!I605,edades!$B$3:$D$17,2)</f>
        <v>de 65 años a más</v>
      </c>
      <c r="U605" s="11" t="s">
        <v>1214</v>
      </c>
      <c r="V605" s="26">
        <f t="shared" si="58"/>
        <v>1</v>
      </c>
      <c r="W605" s="26">
        <v>1</v>
      </c>
      <c r="X605" s="26">
        <v>1</v>
      </c>
    </row>
    <row r="606" spans="1:24" x14ac:dyDescent="0.25">
      <c r="A606" s="11">
        <f t="shared" si="59"/>
        <v>605</v>
      </c>
      <c r="B606" s="11">
        <v>201505</v>
      </c>
      <c r="C606" s="11">
        <v>1234</v>
      </c>
      <c r="D606" s="11">
        <v>1</v>
      </c>
      <c r="E606" s="16" t="s">
        <v>542</v>
      </c>
      <c r="F606" s="16" t="s">
        <v>5</v>
      </c>
      <c r="G606" s="11" t="s">
        <v>1295</v>
      </c>
      <c r="H606" s="13" t="s">
        <v>1277</v>
      </c>
      <c r="I606" s="13">
        <v>35</v>
      </c>
      <c r="J606" s="14">
        <v>42131</v>
      </c>
      <c r="K606" s="11" t="s">
        <v>931</v>
      </c>
      <c r="L606" s="11">
        <v>1</v>
      </c>
      <c r="M606" s="11" t="s">
        <v>1118</v>
      </c>
      <c r="N606" s="11" t="s">
        <v>935</v>
      </c>
      <c r="O606" s="13">
        <f t="shared" si="54"/>
        <v>1</v>
      </c>
      <c r="P606" s="13" t="str">
        <f t="shared" si="55"/>
        <v>Atenciones Medicas</v>
      </c>
      <c r="Q606" s="13">
        <f t="shared" si="56"/>
        <v>2</v>
      </c>
      <c r="R606" s="13" t="str">
        <f t="shared" si="57"/>
        <v>Mujer</v>
      </c>
      <c r="S606" s="11">
        <f>VLOOKUP(I606,edades!$B$3:$D$17,3)</f>
        <v>9</v>
      </c>
      <c r="T606" s="11" t="str">
        <f>VLOOKUP(DataCExterna!I606,edades!$B$3:$D$17,2)</f>
        <v>de 35 a 39 años</v>
      </c>
      <c r="U606" s="11" t="s">
        <v>1118</v>
      </c>
      <c r="V606" s="26">
        <f t="shared" si="58"/>
        <v>0</v>
      </c>
      <c r="W606" s="24">
        <v>1</v>
      </c>
      <c r="X606" s="24">
        <v>0</v>
      </c>
    </row>
    <row r="607" spans="1:24" x14ac:dyDescent="0.25">
      <c r="A607" s="11">
        <f t="shared" si="59"/>
        <v>606</v>
      </c>
      <c r="B607" s="11">
        <v>201505</v>
      </c>
      <c r="C607" s="11">
        <v>1234</v>
      </c>
      <c r="D607" s="11">
        <v>1</v>
      </c>
      <c r="E607" s="16" t="s">
        <v>378</v>
      </c>
      <c r="F607" s="16" t="s">
        <v>5</v>
      </c>
      <c r="G607" s="11" t="s">
        <v>1674</v>
      </c>
      <c r="H607" s="13" t="s">
        <v>1277</v>
      </c>
      <c r="I607" s="13">
        <v>64</v>
      </c>
      <c r="J607" s="14">
        <v>42125</v>
      </c>
      <c r="K607" s="11" t="s">
        <v>923</v>
      </c>
      <c r="L607" s="11">
        <v>1</v>
      </c>
      <c r="M607" s="11" t="s">
        <v>947</v>
      </c>
      <c r="N607" s="11" t="s">
        <v>936</v>
      </c>
      <c r="O607" s="13">
        <f t="shared" si="54"/>
        <v>1</v>
      </c>
      <c r="P607" s="13" t="str">
        <f t="shared" si="55"/>
        <v>Atenciones Medicas</v>
      </c>
      <c r="Q607" s="13">
        <f t="shared" si="56"/>
        <v>2</v>
      </c>
      <c r="R607" s="13" t="str">
        <f t="shared" si="57"/>
        <v>Mujer</v>
      </c>
      <c r="S607" s="11">
        <f>VLOOKUP(I607,edades!$B$3:$D$17,3)</f>
        <v>14</v>
      </c>
      <c r="T607" s="11" t="str">
        <f>VLOOKUP(DataCExterna!I607,edades!$B$3:$D$17,2)</f>
        <v>de 60 a 64 años</v>
      </c>
      <c r="U607" s="11" t="s">
        <v>947</v>
      </c>
      <c r="V607" s="26">
        <f t="shared" si="58"/>
        <v>0</v>
      </c>
      <c r="W607" s="24">
        <v>1</v>
      </c>
      <c r="X607" s="24">
        <v>0</v>
      </c>
    </row>
    <row r="608" spans="1:24" x14ac:dyDescent="0.25">
      <c r="A608" s="11">
        <f t="shared" si="59"/>
        <v>607</v>
      </c>
      <c r="B608" s="11">
        <v>201505</v>
      </c>
      <c r="C608" s="11">
        <v>1234</v>
      </c>
      <c r="D608" s="11">
        <v>1</v>
      </c>
      <c r="E608" s="16" t="s">
        <v>488</v>
      </c>
      <c r="F608" s="16" t="s">
        <v>5</v>
      </c>
      <c r="G608" s="11" t="s">
        <v>1446</v>
      </c>
      <c r="H608" s="13" t="s">
        <v>1277</v>
      </c>
      <c r="I608" s="13">
        <v>59</v>
      </c>
      <c r="J608" s="14">
        <v>42141</v>
      </c>
      <c r="K608" s="11" t="s">
        <v>925</v>
      </c>
      <c r="L608" s="11">
        <v>1</v>
      </c>
      <c r="M608" s="11" t="s">
        <v>1084</v>
      </c>
      <c r="N608" s="15" t="s">
        <v>934</v>
      </c>
      <c r="O608" s="13">
        <f t="shared" si="54"/>
        <v>1</v>
      </c>
      <c r="P608" s="13" t="str">
        <f t="shared" si="55"/>
        <v>Atenciones Medicas</v>
      </c>
      <c r="Q608" s="13">
        <f t="shared" si="56"/>
        <v>2</v>
      </c>
      <c r="R608" s="13" t="str">
        <f t="shared" si="57"/>
        <v>Mujer</v>
      </c>
      <c r="S608" s="11">
        <f>VLOOKUP(I608,edades!$B$3:$D$17,3)</f>
        <v>13</v>
      </c>
      <c r="T608" s="11" t="str">
        <f>VLOOKUP(DataCExterna!I608,edades!$B$3:$D$17,2)</f>
        <v>de 55 a 59 años</v>
      </c>
      <c r="U608" s="11" t="s">
        <v>1084</v>
      </c>
      <c r="V608" s="26">
        <f t="shared" si="58"/>
        <v>1</v>
      </c>
      <c r="W608" s="24">
        <v>1</v>
      </c>
      <c r="X608" s="24">
        <v>0</v>
      </c>
    </row>
    <row r="609" spans="1:24" x14ac:dyDescent="0.25">
      <c r="A609" s="11">
        <f t="shared" si="59"/>
        <v>608</v>
      </c>
      <c r="B609" s="11">
        <v>201505</v>
      </c>
      <c r="C609" s="11">
        <v>1234</v>
      </c>
      <c r="D609" s="11">
        <v>1</v>
      </c>
      <c r="E609" s="16" t="s">
        <v>376</v>
      </c>
      <c r="F609" s="16" t="s">
        <v>5</v>
      </c>
      <c r="G609" s="11" t="s">
        <v>1514</v>
      </c>
      <c r="H609" s="13" t="s">
        <v>1277</v>
      </c>
      <c r="I609" s="13">
        <v>22</v>
      </c>
      <c r="J609" s="14">
        <v>42135</v>
      </c>
      <c r="K609" s="11" t="s">
        <v>926</v>
      </c>
      <c r="L609" s="11">
        <v>2</v>
      </c>
      <c r="M609" s="11" t="s">
        <v>1235</v>
      </c>
      <c r="N609" s="11" t="s">
        <v>936</v>
      </c>
      <c r="O609" s="13">
        <f t="shared" si="54"/>
        <v>2</v>
      </c>
      <c r="P609" s="13" t="str">
        <f t="shared" si="55"/>
        <v>Atenciones No Medicas</v>
      </c>
      <c r="Q609" s="13">
        <f t="shared" si="56"/>
        <v>2</v>
      </c>
      <c r="R609" s="13" t="str">
        <f t="shared" si="57"/>
        <v>Mujer</v>
      </c>
      <c r="S609" s="11">
        <f>VLOOKUP(I609,edades!$B$3:$D$17,3)</f>
        <v>6</v>
      </c>
      <c r="T609" s="11" t="str">
        <f>VLOOKUP(DataCExterna!I609,edades!$B$3:$D$17,2)</f>
        <v>de 20 a 24 años</v>
      </c>
      <c r="U609" s="11" t="s">
        <v>1235</v>
      </c>
      <c r="V609" s="26">
        <f t="shared" si="58"/>
        <v>0</v>
      </c>
      <c r="W609" s="24">
        <v>1</v>
      </c>
      <c r="X609" s="24">
        <v>0</v>
      </c>
    </row>
    <row r="610" spans="1:24" x14ac:dyDescent="0.25">
      <c r="A610" s="11">
        <f t="shared" si="59"/>
        <v>609</v>
      </c>
      <c r="B610" s="11">
        <v>201505</v>
      </c>
      <c r="C610" s="11">
        <v>1234</v>
      </c>
      <c r="D610" s="11">
        <v>1</v>
      </c>
      <c r="E610" s="16" t="s">
        <v>543</v>
      </c>
      <c r="F610" s="16" t="s">
        <v>5</v>
      </c>
      <c r="G610" s="11" t="s">
        <v>1935</v>
      </c>
      <c r="H610" s="13" t="s">
        <v>1276</v>
      </c>
      <c r="I610" s="13">
        <v>71</v>
      </c>
      <c r="J610" s="14">
        <v>42135</v>
      </c>
      <c r="K610" s="11" t="s">
        <v>927</v>
      </c>
      <c r="L610" s="11">
        <v>2</v>
      </c>
      <c r="M610" s="11" t="s">
        <v>1133</v>
      </c>
      <c r="N610" s="11" t="s">
        <v>936</v>
      </c>
      <c r="O610" s="13">
        <f t="shared" si="54"/>
        <v>2</v>
      </c>
      <c r="P610" s="13" t="str">
        <f t="shared" si="55"/>
        <v>Atenciones No Medicas</v>
      </c>
      <c r="Q610" s="13">
        <f t="shared" si="56"/>
        <v>1</v>
      </c>
      <c r="R610" s="13" t="str">
        <f t="shared" si="57"/>
        <v>Hombre</v>
      </c>
      <c r="S610" s="11">
        <f>VLOOKUP(I610,edades!$B$3:$D$17,3)</f>
        <v>15</v>
      </c>
      <c r="T610" s="11" t="str">
        <f>VLOOKUP(DataCExterna!I610,edades!$B$3:$D$17,2)</f>
        <v>de 65 años a más</v>
      </c>
      <c r="U610" s="11" t="s">
        <v>1133</v>
      </c>
      <c r="V610" s="26">
        <f t="shared" si="58"/>
        <v>0</v>
      </c>
      <c r="W610" s="24">
        <v>1</v>
      </c>
      <c r="X610" s="24">
        <v>0</v>
      </c>
    </row>
    <row r="611" spans="1:24" x14ac:dyDescent="0.25">
      <c r="A611" s="11">
        <f t="shared" si="59"/>
        <v>610</v>
      </c>
      <c r="B611" s="11">
        <v>201505</v>
      </c>
      <c r="C611" s="11">
        <v>1234</v>
      </c>
      <c r="D611" s="11">
        <v>1</v>
      </c>
      <c r="E611" s="16" t="s">
        <v>391</v>
      </c>
      <c r="F611" s="16" t="s">
        <v>5</v>
      </c>
      <c r="G611" s="11" t="s">
        <v>1875</v>
      </c>
      <c r="H611" s="13" t="s">
        <v>1276</v>
      </c>
      <c r="I611" s="13">
        <v>42</v>
      </c>
      <c r="J611" s="14">
        <v>42125</v>
      </c>
      <c r="K611" s="11" t="s">
        <v>927</v>
      </c>
      <c r="L611" s="11">
        <v>2</v>
      </c>
      <c r="M611" s="11" t="s">
        <v>1122</v>
      </c>
      <c r="N611" s="15" t="s">
        <v>934</v>
      </c>
      <c r="O611" s="13">
        <f t="shared" si="54"/>
        <v>2</v>
      </c>
      <c r="P611" s="13" t="str">
        <f t="shared" si="55"/>
        <v>Atenciones No Medicas</v>
      </c>
      <c r="Q611" s="13">
        <f t="shared" si="56"/>
        <v>1</v>
      </c>
      <c r="R611" s="13" t="str">
        <f t="shared" si="57"/>
        <v>Hombre</v>
      </c>
      <c r="S611" s="11">
        <f>VLOOKUP(I611,edades!$B$3:$D$17,3)</f>
        <v>10</v>
      </c>
      <c r="T611" s="11" t="str">
        <f>VLOOKUP(DataCExterna!I611,edades!$B$3:$D$17,2)</f>
        <v>de 40 a 44 años</v>
      </c>
      <c r="U611" s="11" t="s">
        <v>1122</v>
      </c>
      <c r="V611" s="26">
        <f t="shared" si="58"/>
        <v>1</v>
      </c>
      <c r="W611" s="26">
        <v>1</v>
      </c>
      <c r="X611" s="26">
        <v>1</v>
      </c>
    </row>
    <row r="612" spans="1:24" x14ac:dyDescent="0.25">
      <c r="A612" s="11">
        <f t="shared" si="59"/>
        <v>611</v>
      </c>
      <c r="B612" s="11">
        <v>201505</v>
      </c>
      <c r="C612" s="11">
        <v>1234</v>
      </c>
      <c r="D612" s="11">
        <v>1</v>
      </c>
      <c r="E612" s="16" t="s">
        <v>702</v>
      </c>
      <c r="F612" s="16" t="s">
        <v>5</v>
      </c>
      <c r="G612" s="11" t="s">
        <v>1658</v>
      </c>
      <c r="H612" s="13" t="s">
        <v>1277</v>
      </c>
      <c r="I612" s="13">
        <v>33</v>
      </c>
      <c r="J612" s="14">
        <v>42132</v>
      </c>
      <c r="K612" s="11" t="s">
        <v>923</v>
      </c>
      <c r="L612" s="11">
        <v>1</v>
      </c>
      <c r="M612" s="11" t="s">
        <v>1121</v>
      </c>
      <c r="N612" s="11" t="s">
        <v>936</v>
      </c>
      <c r="O612" s="13">
        <f t="shared" si="54"/>
        <v>1</v>
      </c>
      <c r="P612" s="13" t="str">
        <f t="shared" si="55"/>
        <v>Atenciones Medicas</v>
      </c>
      <c r="Q612" s="13">
        <f t="shared" si="56"/>
        <v>2</v>
      </c>
      <c r="R612" s="13" t="str">
        <f t="shared" si="57"/>
        <v>Mujer</v>
      </c>
      <c r="S612" s="11">
        <f>VLOOKUP(I612,edades!$B$3:$D$17,3)</f>
        <v>9</v>
      </c>
      <c r="T612" s="11" t="str">
        <f>VLOOKUP(DataCExterna!I612,edades!$B$3:$D$17,2)</f>
        <v>de 35 a 39 años</v>
      </c>
      <c r="U612" s="11" t="s">
        <v>1121</v>
      </c>
      <c r="V612" s="26">
        <f t="shared" si="58"/>
        <v>0</v>
      </c>
      <c r="W612" s="24">
        <v>1</v>
      </c>
      <c r="X612" s="24">
        <v>0</v>
      </c>
    </row>
    <row r="613" spans="1:24" x14ac:dyDescent="0.25">
      <c r="A613" s="11">
        <f t="shared" si="59"/>
        <v>612</v>
      </c>
      <c r="B613" s="11">
        <v>201505</v>
      </c>
      <c r="C613" s="11">
        <v>1234</v>
      </c>
      <c r="D613" s="11">
        <v>1</v>
      </c>
      <c r="E613" s="16" t="s">
        <v>446</v>
      </c>
      <c r="F613" s="16" t="s">
        <v>5</v>
      </c>
      <c r="G613" s="11" t="s">
        <v>1444</v>
      </c>
      <c r="H613" s="13" t="s">
        <v>1276</v>
      </c>
      <c r="I613" s="13">
        <v>15</v>
      </c>
      <c r="J613" s="14">
        <v>42129</v>
      </c>
      <c r="K613" s="11" t="s">
        <v>925</v>
      </c>
      <c r="L613" s="11">
        <v>1</v>
      </c>
      <c r="M613" s="11" t="s">
        <v>1162</v>
      </c>
      <c r="N613" s="15" t="s">
        <v>934</v>
      </c>
      <c r="O613" s="13">
        <f t="shared" si="54"/>
        <v>1</v>
      </c>
      <c r="P613" s="13" t="str">
        <f t="shared" si="55"/>
        <v>Atenciones Medicas</v>
      </c>
      <c r="Q613" s="13">
        <f t="shared" si="56"/>
        <v>1</v>
      </c>
      <c r="R613" s="13" t="str">
        <f t="shared" si="57"/>
        <v>Hombre</v>
      </c>
      <c r="S613" s="11">
        <f>VLOOKUP(I613,edades!$B$3:$D$17,3)</f>
        <v>5</v>
      </c>
      <c r="T613" s="11" t="str">
        <f>VLOOKUP(DataCExterna!I613,edades!$B$3:$D$17,2)</f>
        <v>de 15 a 19 años</v>
      </c>
      <c r="U613" s="11" t="s">
        <v>1162</v>
      </c>
      <c r="V613" s="26">
        <f t="shared" si="58"/>
        <v>1</v>
      </c>
      <c r="W613" s="24">
        <v>1</v>
      </c>
      <c r="X613" s="24">
        <v>0</v>
      </c>
    </row>
    <row r="614" spans="1:24" x14ac:dyDescent="0.25">
      <c r="A614" s="11">
        <f t="shared" si="59"/>
        <v>613</v>
      </c>
      <c r="B614" s="11">
        <v>201505</v>
      </c>
      <c r="C614" s="11">
        <v>1234</v>
      </c>
      <c r="D614" s="11">
        <v>1</v>
      </c>
      <c r="E614" s="16" t="s">
        <v>846</v>
      </c>
      <c r="F614" s="16" t="s">
        <v>5</v>
      </c>
      <c r="G614" s="11" t="s">
        <v>1481</v>
      </c>
      <c r="H614" s="13" t="s">
        <v>1276</v>
      </c>
      <c r="I614" s="13">
        <v>64</v>
      </c>
      <c r="J614" s="14">
        <v>42129</v>
      </c>
      <c r="K614" s="11" t="s">
        <v>925</v>
      </c>
      <c r="L614" s="11">
        <v>1</v>
      </c>
      <c r="M614" s="11" t="s">
        <v>1184</v>
      </c>
      <c r="N614" s="11" t="s">
        <v>936</v>
      </c>
      <c r="O614" s="13">
        <f t="shared" si="54"/>
        <v>1</v>
      </c>
      <c r="P614" s="13" t="str">
        <f t="shared" si="55"/>
        <v>Atenciones Medicas</v>
      </c>
      <c r="Q614" s="13">
        <f t="shared" si="56"/>
        <v>1</v>
      </c>
      <c r="R614" s="13" t="str">
        <f t="shared" si="57"/>
        <v>Hombre</v>
      </c>
      <c r="S614" s="11">
        <f>VLOOKUP(I614,edades!$B$3:$D$17,3)</f>
        <v>14</v>
      </c>
      <c r="T614" s="11" t="str">
        <f>VLOOKUP(DataCExterna!I614,edades!$B$3:$D$17,2)</f>
        <v>de 60 a 64 años</v>
      </c>
      <c r="U614" s="11" t="s">
        <v>1184</v>
      </c>
      <c r="V614" s="26">
        <f t="shared" si="58"/>
        <v>0</v>
      </c>
      <c r="W614" s="24">
        <v>1</v>
      </c>
      <c r="X614" s="24">
        <v>0</v>
      </c>
    </row>
    <row r="615" spans="1:24" x14ac:dyDescent="0.25">
      <c r="A615" s="11">
        <f t="shared" si="59"/>
        <v>614</v>
      </c>
      <c r="B615" s="11">
        <v>201505</v>
      </c>
      <c r="C615" s="11">
        <v>1234</v>
      </c>
      <c r="D615" s="11">
        <v>1</v>
      </c>
      <c r="E615" s="16" t="s">
        <v>496</v>
      </c>
      <c r="F615" s="16" t="s">
        <v>5</v>
      </c>
      <c r="G615" s="20" t="s">
        <v>1285</v>
      </c>
      <c r="H615" s="13" t="s">
        <v>1277</v>
      </c>
      <c r="I615" s="13">
        <v>64</v>
      </c>
      <c r="J615" s="14">
        <v>42131</v>
      </c>
      <c r="K615" s="11" t="s">
        <v>931</v>
      </c>
      <c r="L615" s="11">
        <v>1</v>
      </c>
      <c r="M615" s="11" t="s">
        <v>1110</v>
      </c>
      <c r="N615" s="11" t="s">
        <v>936</v>
      </c>
      <c r="O615" s="13">
        <f t="shared" si="54"/>
        <v>1</v>
      </c>
      <c r="P615" s="13" t="str">
        <f t="shared" si="55"/>
        <v>Atenciones Medicas</v>
      </c>
      <c r="Q615" s="13">
        <f t="shared" si="56"/>
        <v>2</v>
      </c>
      <c r="R615" s="13" t="str">
        <f t="shared" si="57"/>
        <v>Mujer</v>
      </c>
      <c r="S615" s="11">
        <f>VLOOKUP(I615,edades!$B$3:$D$17,3)</f>
        <v>14</v>
      </c>
      <c r="T615" s="11" t="str">
        <f>VLOOKUP(DataCExterna!I615,edades!$B$3:$D$17,2)</f>
        <v>de 60 a 64 años</v>
      </c>
      <c r="U615" s="11" t="s">
        <v>1110</v>
      </c>
      <c r="V615" s="26">
        <f t="shared" si="58"/>
        <v>0</v>
      </c>
      <c r="W615" s="23">
        <v>0</v>
      </c>
      <c r="X615" s="23">
        <v>0</v>
      </c>
    </row>
    <row r="616" spans="1:24" x14ac:dyDescent="0.25">
      <c r="A616" s="11">
        <f t="shared" si="59"/>
        <v>615</v>
      </c>
      <c r="B616" s="11">
        <v>201505</v>
      </c>
      <c r="C616" s="11">
        <v>1234</v>
      </c>
      <c r="D616" s="11">
        <v>1</v>
      </c>
      <c r="E616" s="16" t="s">
        <v>383</v>
      </c>
      <c r="F616" s="16" t="s">
        <v>5</v>
      </c>
      <c r="G616" s="11" t="s">
        <v>1817</v>
      </c>
      <c r="H616" s="13" t="s">
        <v>1277</v>
      </c>
      <c r="I616" s="13">
        <v>72</v>
      </c>
      <c r="J616" s="14">
        <v>42134</v>
      </c>
      <c r="K616" s="11" t="s">
        <v>924</v>
      </c>
      <c r="L616" s="11">
        <v>1</v>
      </c>
      <c r="M616" s="11" t="s">
        <v>27</v>
      </c>
      <c r="N616" s="15" t="s">
        <v>934</v>
      </c>
      <c r="O616" s="13">
        <f t="shared" si="54"/>
        <v>1</v>
      </c>
      <c r="P616" s="13" t="str">
        <f t="shared" si="55"/>
        <v>Atenciones Medicas</v>
      </c>
      <c r="Q616" s="13">
        <f t="shared" si="56"/>
        <v>2</v>
      </c>
      <c r="R616" s="13" t="str">
        <f t="shared" si="57"/>
        <v>Mujer</v>
      </c>
      <c r="S616" s="11">
        <f>VLOOKUP(I616,edades!$B$3:$D$17,3)</f>
        <v>15</v>
      </c>
      <c r="T616" s="11" t="str">
        <f>VLOOKUP(DataCExterna!I616,edades!$B$3:$D$17,2)</f>
        <v>de 65 años a más</v>
      </c>
      <c r="U616" s="11" t="s">
        <v>27</v>
      </c>
      <c r="V616" s="26">
        <f t="shared" si="58"/>
        <v>1</v>
      </c>
      <c r="W616" s="26">
        <v>1</v>
      </c>
      <c r="X616" s="26">
        <v>1</v>
      </c>
    </row>
    <row r="617" spans="1:24" x14ac:dyDescent="0.25">
      <c r="A617" s="11">
        <f t="shared" si="59"/>
        <v>616</v>
      </c>
      <c r="B617" s="11">
        <v>201505</v>
      </c>
      <c r="C617" s="11">
        <v>1234</v>
      </c>
      <c r="D617" s="11">
        <v>1</v>
      </c>
      <c r="E617" s="16" t="s">
        <v>493</v>
      </c>
      <c r="F617" s="16" t="s">
        <v>5</v>
      </c>
      <c r="G617" s="28" t="s">
        <v>1284</v>
      </c>
      <c r="H617" s="13" t="s">
        <v>1277</v>
      </c>
      <c r="I617" s="13">
        <v>31</v>
      </c>
      <c r="J617" s="14">
        <v>42131</v>
      </c>
      <c r="K617" s="11" t="s">
        <v>931</v>
      </c>
      <c r="L617" s="11">
        <v>1</v>
      </c>
      <c r="M617" s="11" t="s">
        <v>1109</v>
      </c>
      <c r="N617" s="11" t="s">
        <v>935</v>
      </c>
      <c r="O617" s="13">
        <f t="shared" si="54"/>
        <v>1</v>
      </c>
      <c r="P617" s="13" t="str">
        <f t="shared" si="55"/>
        <v>Atenciones Medicas</v>
      </c>
      <c r="Q617" s="13">
        <f t="shared" si="56"/>
        <v>2</v>
      </c>
      <c r="R617" s="13" t="str">
        <f t="shared" si="57"/>
        <v>Mujer</v>
      </c>
      <c r="S617" s="11">
        <f>VLOOKUP(I617,edades!$B$3:$D$17,3)</f>
        <v>9</v>
      </c>
      <c r="T617" s="11" t="str">
        <f>VLOOKUP(DataCExterna!I617,edades!$B$3:$D$17,2)</f>
        <v>de 35 a 39 años</v>
      </c>
      <c r="U617" s="11" t="s">
        <v>1109</v>
      </c>
      <c r="V617" s="26">
        <f t="shared" si="58"/>
        <v>0</v>
      </c>
      <c r="W617" s="23">
        <v>0</v>
      </c>
      <c r="X617" s="23">
        <v>0</v>
      </c>
    </row>
    <row r="618" spans="1:24" x14ac:dyDescent="0.25">
      <c r="A618" s="11">
        <f t="shared" si="59"/>
        <v>617</v>
      </c>
      <c r="B618" s="11">
        <v>201505</v>
      </c>
      <c r="C618" s="11">
        <v>1234</v>
      </c>
      <c r="D618" s="11">
        <v>1</v>
      </c>
      <c r="E618" s="16" t="s">
        <v>624</v>
      </c>
      <c r="F618" s="16" t="s">
        <v>5</v>
      </c>
      <c r="G618" s="11" t="s">
        <v>1659</v>
      </c>
      <c r="H618" s="13" t="s">
        <v>1276</v>
      </c>
      <c r="I618" s="13">
        <v>34</v>
      </c>
      <c r="J618" s="14">
        <v>42134</v>
      </c>
      <c r="K618" s="11" t="s">
        <v>923</v>
      </c>
      <c r="L618" s="11">
        <v>1</v>
      </c>
      <c r="M618" s="11" t="s">
        <v>1020</v>
      </c>
      <c r="N618" s="11" t="s">
        <v>936</v>
      </c>
      <c r="O618" s="13">
        <f t="shared" si="54"/>
        <v>1</v>
      </c>
      <c r="P618" s="13" t="str">
        <f t="shared" si="55"/>
        <v>Atenciones Medicas</v>
      </c>
      <c r="Q618" s="13">
        <f t="shared" si="56"/>
        <v>1</v>
      </c>
      <c r="R618" s="13" t="str">
        <f t="shared" si="57"/>
        <v>Hombre</v>
      </c>
      <c r="S618" s="11">
        <f>VLOOKUP(I618,edades!$B$3:$D$17,3)</f>
        <v>9</v>
      </c>
      <c r="T618" s="11" t="str">
        <f>VLOOKUP(DataCExterna!I618,edades!$B$3:$D$17,2)</f>
        <v>de 35 a 39 años</v>
      </c>
      <c r="U618" s="11" t="s">
        <v>1020</v>
      </c>
      <c r="V618" s="26">
        <f t="shared" si="58"/>
        <v>0</v>
      </c>
      <c r="W618" s="24">
        <v>1</v>
      </c>
      <c r="X618" s="24">
        <v>0</v>
      </c>
    </row>
    <row r="619" spans="1:24" x14ac:dyDescent="0.25">
      <c r="A619" s="11">
        <f t="shared" si="59"/>
        <v>618</v>
      </c>
      <c r="B619" s="11">
        <v>201505</v>
      </c>
      <c r="C619" s="11">
        <v>1234</v>
      </c>
      <c r="D619" s="11">
        <v>1</v>
      </c>
      <c r="E619" s="16" t="s">
        <v>457</v>
      </c>
      <c r="F619" s="16" t="s">
        <v>5</v>
      </c>
      <c r="G619" s="11" t="s">
        <v>1959</v>
      </c>
      <c r="H619" s="13" t="s">
        <v>1277</v>
      </c>
      <c r="I619" s="13">
        <v>78</v>
      </c>
      <c r="J619" s="14">
        <v>42137</v>
      </c>
      <c r="K619" s="11" t="s">
        <v>927</v>
      </c>
      <c r="L619" s="11">
        <v>2</v>
      </c>
      <c r="M619" s="11" t="s">
        <v>1153</v>
      </c>
      <c r="N619" s="11" t="s">
        <v>936</v>
      </c>
      <c r="O619" s="13">
        <f t="shared" si="54"/>
        <v>2</v>
      </c>
      <c r="P619" s="13" t="str">
        <f t="shared" si="55"/>
        <v>Atenciones No Medicas</v>
      </c>
      <c r="Q619" s="13">
        <f t="shared" si="56"/>
        <v>2</v>
      </c>
      <c r="R619" s="13" t="str">
        <f t="shared" si="57"/>
        <v>Mujer</v>
      </c>
      <c r="S619" s="11">
        <f>VLOOKUP(I619,edades!$B$3:$D$17,3)</f>
        <v>15</v>
      </c>
      <c r="T619" s="11" t="str">
        <f>VLOOKUP(DataCExterna!I619,edades!$B$3:$D$17,2)</f>
        <v>de 65 años a más</v>
      </c>
      <c r="U619" s="11" t="s">
        <v>1153</v>
      </c>
      <c r="V619" s="26">
        <f t="shared" si="58"/>
        <v>0</v>
      </c>
      <c r="W619" s="24">
        <v>1</v>
      </c>
      <c r="X619" s="24">
        <v>0</v>
      </c>
    </row>
    <row r="620" spans="1:24" x14ac:dyDescent="0.25">
      <c r="A620" s="11">
        <f t="shared" si="59"/>
        <v>619</v>
      </c>
      <c r="B620" s="11">
        <v>201505</v>
      </c>
      <c r="C620" s="11">
        <v>1234</v>
      </c>
      <c r="D620" s="11">
        <v>1</v>
      </c>
      <c r="E620" s="16" t="s">
        <v>478</v>
      </c>
      <c r="F620" s="16" t="s">
        <v>5</v>
      </c>
      <c r="G620" s="11" t="s">
        <v>1599</v>
      </c>
      <c r="H620" s="13" t="s">
        <v>1277</v>
      </c>
      <c r="I620" s="13">
        <v>72</v>
      </c>
      <c r="J620" s="14">
        <v>42132</v>
      </c>
      <c r="K620" s="11" t="s">
        <v>923</v>
      </c>
      <c r="L620" s="11">
        <v>1</v>
      </c>
      <c r="M620" s="11" t="s">
        <v>1033</v>
      </c>
      <c r="N620" s="11" t="s">
        <v>935</v>
      </c>
      <c r="O620" s="13">
        <f t="shared" si="54"/>
        <v>1</v>
      </c>
      <c r="P620" s="13" t="str">
        <f t="shared" si="55"/>
        <v>Atenciones Medicas</v>
      </c>
      <c r="Q620" s="13">
        <f t="shared" si="56"/>
        <v>2</v>
      </c>
      <c r="R620" s="13" t="str">
        <f t="shared" si="57"/>
        <v>Mujer</v>
      </c>
      <c r="S620" s="11">
        <f>VLOOKUP(I620,edades!$B$3:$D$17,3)</f>
        <v>15</v>
      </c>
      <c r="T620" s="11" t="str">
        <f>VLOOKUP(DataCExterna!I620,edades!$B$3:$D$17,2)</f>
        <v>de 65 años a más</v>
      </c>
      <c r="U620" s="11" t="s">
        <v>1033</v>
      </c>
      <c r="V620" s="26">
        <f t="shared" si="58"/>
        <v>0</v>
      </c>
      <c r="W620" s="24">
        <v>1</v>
      </c>
      <c r="X620" s="24">
        <v>0</v>
      </c>
    </row>
    <row r="621" spans="1:24" x14ac:dyDescent="0.25">
      <c r="A621" s="11">
        <f t="shared" si="59"/>
        <v>620</v>
      </c>
      <c r="B621" s="11">
        <v>201505</v>
      </c>
      <c r="C621" s="11">
        <v>1234</v>
      </c>
      <c r="D621" s="11">
        <v>1</v>
      </c>
      <c r="E621" s="16" t="s">
        <v>420</v>
      </c>
      <c r="F621" s="16" t="s">
        <v>5</v>
      </c>
      <c r="G621" s="11" t="s">
        <v>1696</v>
      </c>
      <c r="H621" s="13" t="s">
        <v>1277</v>
      </c>
      <c r="I621" s="13">
        <v>47</v>
      </c>
      <c r="J621" s="14">
        <v>42134</v>
      </c>
      <c r="K621" s="11" t="s">
        <v>923</v>
      </c>
      <c r="L621" s="11">
        <v>1</v>
      </c>
      <c r="M621" s="11" t="s">
        <v>1031</v>
      </c>
      <c r="N621" s="11" t="s">
        <v>936</v>
      </c>
      <c r="O621" s="13">
        <f t="shared" si="54"/>
        <v>1</v>
      </c>
      <c r="P621" s="13" t="str">
        <f t="shared" si="55"/>
        <v>Atenciones Medicas</v>
      </c>
      <c r="Q621" s="13">
        <f t="shared" si="56"/>
        <v>2</v>
      </c>
      <c r="R621" s="13" t="str">
        <f t="shared" si="57"/>
        <v>Mujer</v>
      </c>
      <c r="S621" s="11">
        <f>VLOOKUP(I621,edades!$B$3:$D$17,3)</f>
        <v>11</v>
      </c>
      <c r="T621" s="11" t="str">
        <f>VLOOKUP(DataCExterna!I621,edades!$B$3:$D$17,2)</f>
        <v>de 45 a 49 años</v>
      </c>
      <c r="U621" s="11" t="s">
        <v>1031</v>
      </c>
      <c r="V621" s="26">
        <f t="shared" si="58"/>
        <v>0</v>
      </c>
      <c r="W621" s="24">
        <v>1</v>
      </c>
      <c r="X621" s="24">
        <v>0</v>
      </c>
    </row>
    <row r="622" spans="1:24" x14ac:dyDescent="0.25">
      <c r="A622" s="11">
        <f t="shared" si="59"/>
        <v>621</v>
      </c>
      <c r="B622" s="11">
        <v>201505</v>
      </c>
      <c r="C622" s="11">
        <v>1234</v>
      </c>
      <c r="D622" s="11">
        <v>1</v>
      </c>
      <c r="E622" s="16" t="s">
        <v>369</v>
      </c>
      <c r="F622" s="16" t="s">
        <v>5</v>
      </c>
      <c r="G622" s="11" t="s">
        <v>1838</v>
      </c>
      <c r="H622" s="13" t="s">
        <v>1277</v>
      </c>
      <c r="I622" s="13">
        <v>61</v>
      </c>
      <c r="J622" s="14">
        <v>42129</v>
      </c>
      <c r="K622" s="11" t="s">
        <v>924</v>
      </c>
      <c r="L622" s="11">
        <v>1</v>
      </c>
      <c r="M622" s="11" t="s">
        <v>17</v>
      </c>
      <c r="N622" s="11" t="s">
        <v>935</v>
      </c>
      <c r="O622" s="13">
        <f t="shared" si="54"/>
        <v>1</v>
      </c>
      <c r="P622" s="13" t="str">
        <f t="shared" si="55"/>
        <v>Atenciones Medicas</v>
      </c>
      <c r="Q622" s="13">
        <f t="shared" si="56"/>
        <v>2</v>
      </c>
      <c r="R622" s="13" t="str">
        <f t="shared" si="57"/>
        <v>Mujer</v>
      </c>
      <c r="S622" s="11">
        <f>VLOOKUP(I622,edades!$B$3:$D$17,3)</f>
        <v>14</v>
      </c>
      <c r="T622" s="11" t="str">
        <f>VLOOKUP(DataCExterna!I622,edades!$B$3:$D$17,2)</f>
        <v>de 60 a 64 años</v>
      </c>
      <c r="U622" s="11" t="s">
        <v>17</v>
      </c>
      <c r="V622" s="26">
        <f t="shared" si="58"/>
        <v>0</v>
      </c>
      <c r="W622" s="24">
        <v>1</v>
      </c>
      <c r="X622" s="24">
        <v>0</v>
      </c>
    </row>
    <row r="623" spans="1:24" x14ac:dyDescent="0.25">
      <c r="A623" s="11">
        <f t="shared" si="59"/>
        <v>622</v>
      </c>
      <c r="B623" s="11">
        <v>201505</v>
      </c>
      <c r="C623" s="11">
        <v>1234</v>
      </c>
      <c r="D623" s="11">
        <v>1</v>
      </c>
      <c r="E623" s="16" t="s">
        <v>700</v>
      </c>
      <c r="F623" s="16" t="s">
        <v>5</v>
      </c>
      <c r="G623" s="11" t="s">
        <v>1616</v>
      </c>
      <c r="H623" s="13" t="s">
        <v>1277</v>
      </c>
      <c r="I623" s="13">
        <v>83</v>
      </c>
      <c r="J623" s="14">
        <v>42135</v>
      </c>
      <c r="K623" s="11" t="s">
        <v>923</v>
      </c>
      <c r="L623" s="11">
        <v>1</v>
      </c>
      <c r="M623" s="11" t="s">
        <v>1068</v>
      </c>
      <c r="N623" s="11" t="s">
        <v>936</v>
      </c>
      <c r="O623" s="13">
        <f t="shared" si="54"/>
        <v>1</v>
      </c>
      <c r="P623" s="13" t="str">
        <f t="shared" si="55"/>
        <v>Atenciones Medicas</v>
      </c>
      <c r="Q623" s="13">
        <f t="shared" si="56"/>
        <v>2</v>
      </c>
      <c r="R623" s="13" t="str">
        <f t="shared" si="57"/>
        <v>Mujer</v>
      </c>
      <c r="S623" s="11">
        <f>VLOOKUP(I623,edades!$B$3:$D$17,3)</f>
        <v>15</v>
      </c>
      <c r="T623" s="11" t="str">
        <f>VLOOKUP(DataCExterna!I623,edades!$B$3:$D$17,2)</f>
        <v>de 65 años a más</v>
      </c>
      <c r="U623" s="11" t="s">
        <v>1068</v>
      </c>
      <c r="V623" s="26">
        <f t="shared" si="58"/>
        <v>0</v>
      </c>
      <c r="W623" s="24">
        <v>1</v>
      </c>
      <c r="X623" s="24">
        <v>0</v>
      </c>
    </row>
    <row r="624" spans="1:24" x14ac:dyDescent="0.25">
      <c r="A624" s="11">
        <f t="shared" si="59"/>
        <v>623</v>
      </c>
      <c r="B624" s="11">
        <v>201505</v>
      </c>
      <c r="C624" s="11">
        <v>1234</v>
      </c>
      <c r="D624" s="11">
        <v>1</v>
      </c>
      <c r="E624" s="16" t="s">
        <v>849</v>
      </c>
      <c r="F624" s="16" t="s">
        <v>5</v>
      </c>
      <c r="G624" s="11" t="s">
        <v>1708</v>
      </c>
      <c r="H624" s="13" t="s">
        <v>1276</v>
      </c>
      <c r="I624" s="13">
        <v>65</v>
      </c>
      <c r="J624" s="14">
        <v>42125</v>
      </c>
      <c r="K624" s="11" t="s">
        <v>923</v>
      </c>
      <c r="L624" s="11">
        <v>1</v>
      </c>
      <c r="M624" s="11" t="s">
        <v>279</v>
      </c>
      <c r="N624" s="15" t="s">
        <v>934</v>
      </c>
      <c r="O624" s="13">
        <f t="shared" si="54"/>
        <v>1</v>
      </c>
      <c r="P624" s="13" t="str">
        <f t="shared" si="55"/>
        <v>Atenciones Medicas</v>
      </c>
      <c r="Q624" s="13">
        <f t="shared" si="56"/>
        <v>1</v>
      </c>
      <c r="R624" s="13" t="str">
        <f t="shared" si="57"/>
        <v>Hombre</v>
      </c>
      <c r="S624" s="11">
        <f>VLOOKUP(I624,edades!$B$3:$D$17,3)</f>
        <v>15</v>
      </c>
      <c r="T624" s="11" t="str">
        <f>VLOOKUP(DataCExterna!I624,edades!$B$3:$D$17,2)</f>
        <v>de 65 años a más</v>
      </c>
      <c r="U624" s="11" t="s">
        <v>279</v>
      </c>
      <c r="V624" s="26">
        <f t="shared" si="58"/>
        <v>1</v>
      </c>
      <c r="W624" s="26">
        <v>1</v>
      </c>
      <c r="X624" s="26">
        <v>1</v>
      </c>
    </row>
    <row r="625" spans="1:24" x14ac:dyDescent="0.25">
      <c r="A625" s="11">
        <f t="shared" si="59"/>
        <v>624</v>
      </c>
      <c r="B625" s="11">
        <v>201505</v>
      </c>
      <c r="C625" s="11">
        <v>1234</v>
      </c>
      <c r="D625" s="11">
        <v>1</v>
      </c>
      <c r="E625" s="16" t="s">
        <v>681</v>
      </c>
      <c r="F625" s="16" t="s">
        <v>5</v>
      </c>
      <c r="G625" s="11" t="s">
        <v>1830</v>
      </c>
      <c r="H625" s="13" t="s">
        <v>1277</v>
      </c>
      <c r="I625" s="13">
        <v>56</v>
      </c>
      <c r="J625" s="14">
        <v>42134</v>
      </c>
      <c r="K625" s="11" t="s">
        <v>924</v>
      </c>
      <c r="L625" s="11">
        <v>1</v>
      </c>
      <c r="M625" s="11" t="s">
        <v>11</v>
      </c>
      <c r="N625" s="11" t="s">
        <v>935</v>
      </c>
      <c r="O625" s="13">
        <f t="shared" si="54"/>
        <v>1</v>
      </c>
      <c r="P625" s="13" t="str">
        <f t="shared" si="55"/>
        <v>Atenciones Medicas</v>
      </c>
      <c r="Q625" s="13">
        <f t="shared" si="56"/>
        <v>2</v>
      </c>
      <c r="R625" s="13" t="str">
        <f t="shared" si="57"/>
        <v>Mujer</v>
      </c>
      <c r="S625" s="11">
        <f>VLOOKUP(I625,edades!$B$3:$D$17,3)</f>
        <v>13</v>
      </c>
      <c r="T625" s="11" t="str">
        <f>VLOOKUP(DataCExterna!I625,edades!$B$3:$D$17,2)</f>
        <v>de 55 a 59 años</v>
      </c>
      <c r="U625" s="11" t="s">
        <v>11</v>
      </c>
      <c r="V625" s="26">
        <f t="shared" si="58"/>
        <v>0</v>
      </c>
      <c r="W625" s="24">
        <v>1</v>
      </c>
      <c r="X625" s="24">
        <v>0</v>
      </c>
    </row>
    <row r="626" spans="1:24" x14ac:dyDescent="0.25">
      <c r="A626" s="11">
        <f t="shared" si="59"/>
        <v>625</v>
      </c>
      <c r="B626" s="11">
        <v>201505</v>
      </c>
      <c r="C626" s="11">
        <v>1234</v>
      </c>
      <c r="D626" s="11">
        <v>1</v>
      </c>
      <c r="E626" s="16" t="s">
        <v>504</v>
      </c>
      <c r="F626" s="16" t="s">
        <v>5</v>
      </c>
      <c r="G626" s="11" t="s">
        <v>1385</v>
      </c>
      <c r="H626" s="13" t="s">
        <v>1277</v>
      </c>
      <c r="I626" s="13">
        <v>56</v>
      </c>
      <c r="J626" s="14">
        <v>42130</v>
      </c>
      <c r="K626" s="11" t="s">
        <v>931</v>
      </c>
      <c r="L626" s="11">
        <v>1</v>
      </c>
      <c r="M626" s="11" t="s">
        <v>994</v>
      </c>
      <c r="N626" s="15" t="s">
        <v>934</v>
      </c>
      <c r="O626" s="13">
        <f t="shared" si="54"/>
        <v>1</v>
      </c>
      <c r="P626" s="13" t="str">
        <f t="shared" si="55"/>
        <v>Atenciones Medicas</v>
      </c>
      <c r="Q626" s="13">
        <f t="shared" si="56"/>
        <v>2</v>
      </c>
      <c r="R626" s="13" t="str">
        <f t="shared" si="57"/>
        <v>Mujer</v>
      </c>
      <c r="S626" s="11">
        <f>VLOOKUP(I626,edades!$B$3:$D$17,3)</f>
        <v>13</v>
      </c>
      <c r="T626" s="11" t="str">
        <f>VLOOKUP(DataCExterna!I626,edades!$B$3:$D$17,2)</f>
        <v>de 55 a 59 años</v>
      </c>
      <c r="U626" s="11" t="s">
        <v>994</v>
      </c>
      <c r="V626" s="26">
        <f t="shared" si="58"/>
        <v>1</v>
      </c>
      <c r="W626" s="26">
        <v>1</v>
      </c>
      <c r="X626" s="26">
        <v>1</v>
      </c>
    </row>
    <row r="627" spans="1:24" x14ac:dyDescent="0.25">
      <c r="A627" s="11">
        <f t="shared" si="59"/>
        <v>626</v>
      </c>
      <c r="B627" s="11">
        <v>201505</v>
      </c>
      <c r="C627" s="11">
        <v>1234</v>
      </c>
      <c r="D627" s="11">
        <v>1</v>
      </c>
      <c r="E627" s="16" t="s">
        <v>758</v>
      </c>
      <c r="F627" s="16" t="s">
        <v>5</v>
      </c>
      <c r="G627" s="11" t="s">
        <v>1931</v>
      </c>
      <c r="H627" s="13" t="s">
        <v>1276</v>
      </c>
      <c r="I627" s="13">
        <v>71</v>
      </c>
      <c r="J627" s="14">
        <v>42125</v>
      </c>
      <c r="K627" s="11" t="s">
        <v>927</v>
      </c>
      <c r="L627" s="11">
        <v>2</v>
      </c>
      <c r="M627" s="11" t="s">
        <v>1131</v>
      </c>
      <c r="N627" s="15" t="s">
        <v>934</v>
      </c>
      <c r="O627" s="13">
        <f t="shared" si="54"/>
        <v>2</v>
      </c>
      <c r="P627" s="13" t="str">
        <f t="shared" si="55"/>
        <v>Atenciones No Medicas</v>
      </c>
      <c r="Q627" s="13">
        <f t="shared" si="56"/>
        <v>1</v>
      </c>
      <c r="R627" s="13" t="str">
        <f t="shared" si="57"/>
        <v>Hombre</v>
      </c>
      <c r="S627" s="11">
        <f>VLOOKUP(I627,edades!$B$3:$D$17,3)</f>
        <v>15</v>
      </c>
      <c r="T627" s="11" t="str">
        <f>VLOOKUP(DataCExterna!I627,edades!$B$3:$D$17,2)</f>
        <v>de 65 años a más</v>
      </c>
      <c r="U627" s="11" t="s">
        <v>1131</v>
      </c>
      <c r="V627" s="26">
        <f t="shared" si="58"/>
        <v>1</v>
      </c>
      <c r="W627" s="26">
        <v>1</v>
      </c>
      <c r="X627" s="26">
        <v>1</v>
      </c>
    </row>
    <row r="628" spans="1:24" x14ac:dyDescent="0.25">
      <c r="A628" s="11">
        <f t="shared" si="59"/>
        <v>627</v>
      </c>
      <c r="B628" s="11">
        <v>201505</v>
      </c>
      <c r="C628" s="11">
        <v>1234</v>
      </c>
      <c r="D628" s="11">
        <v>1</v>
      </c>
      <c r="E628" s="16" t="s">
        <v>582</v>
      </c>
      <c r="F628" s="16" t="s">
        <v>5</v>
      </c>
      <c r="G628" s="11" t="s">
        <v>1661</v>
      </c>
      <c r="H628" s="13" t="s">
        <v>1276</v>
      </c>
      <c r="I628" s="13">
        <v>30</v>
      </c>
      <c r="J628" s="14">
        <v>42134</v>
      </c>
      <c r="K628" s="11" t="s">
        <v>923</v>
      </c>
      <c r="L628" s="11">
        <v>1</v>
      </c>
      <c r="M628" s="11" t="s">
        <v>1050</v>
      </c>
      <c r="N628" s="11" t="s">
        <v>936</v>
      </c>
      <c r="O628" s="13">
        <f t="shared" si="54"/>
        <v>1</v>
      </c>
      <c r="P628" s="13" t="str">
        <f t="shared" si="55"/>
        <v>Atenciones Medicas</v>
      </c>
      <c r="Q628" s="13">
        <f t="shared" si="56"/>
        <v>1</v>
      </c>
      <c r="R628" s="13" t="str">
        <f t="shared" si="57"/>
        <v>Hombre</v>
      </c>
      <c r="S628" s="11">
        <f>VLOOKUP(I628,edades!$B$3:$D$17,3)</f>
        <v>8</v>
      </c>
      <c r="T628" s="11" t="str">
        <f>VLOOKUP(DataCExterna!I628,edades!$B$3:$D$17,2)</f>
        <v>de 30 a 34 años</v>
      </c>
      <c r="U628" s="11" t="s">
        <v>1050</v>
      </c>
      <c r="V628" s="26">
        <f t="shared" si="58"/>
        <v>0</v>
      </c>
      <c r="W628" s="24">
        <v>1</v>
      </c>
      <c r="X628" s="24">
        <v>0</v>
      </c>
    </row>
    <row r="629" spans="1:24" x14ac:dyDescent="0.25">
      <c r="A629" s="11">
        <f t="shared" si="59"/>
        <v>628</v>
      </c>
      <c r="B629" s="11">
        <v>201505</v>
      </c>
      <c r="C629" s="11">
        <v>1234</v>
      </c>
      <c r="D629" s="11">
        <v>1</v>
      </c>
      <c r="E629" s="16" t="s">
        <v>755</v>
      </c>
      <c r="F629" s="16" t="s">
        <v>5</v>
      </c>
      <c r="G629" s="11" t="s">
        <v>1880</v>
      </c>
      <c r="H629" s="13" t="s">
        <v>1276</v>
      </c>
      <c r="I629" s="13">
        <v>82</v>
      </c>
      <c r="J629" s="14">
        <v>42135</v>
      </c>
      <c r="K629" s="11" t="s">
        <v>927</v>
      </c>
      <c r="L629" s="11">
        <v>2</v>
      </c>
      <c r="M629" s="11" t="s">
        <v>1126</v>
      </c>
      <c r="N629" s="11" t="s">
        <v>935</v>
      </c>
      <c r="O629" s="13">
        <f t="shared" si="54"/>
        <v>2</v>
      </c>
      <c r="P629" s="13" t="str">
        <f t="shared" si="55"/>
        <v>Atenciones No Medicas</v>
      </c>
      <c r="Q629" s="13">
        <f t="shared" si="56"/>
        <v>1</v>
      </c>
      <c r="R629" s="13" t="str">
        <f t="shared" si="57"/>
        <v>Hombre</v>
      </c>
      <c r="S629" s="11">
        <f>VLOOKUP(I629,edades!$B$3:$D$17,3)</f>
        <v>15</v>
      </c>
      <c r="T629" s="11" t="str">
        <f>VLOOKUP(DataCExterna!I629,edades!$B$3:$D$17,2)</f>
        <v>de 65 años a más</v>
      </c>
      <c r="U629" s="11" t="s">
        <v>1126</v>
      </c>
      <c r="V629" s="26">
        <f t="shared" si="58"/>
        <v>0</v>
      </c>
      <c r="W629" s="24">
        <v>1</v>
      </c>
      <c r="X629" s="24">
        <v>0</v>
      </c>
    </row>
    <row r="630" spans="1:24" x14ac:dyDescent="0.25">
      <c r="A630" s="11">
        <f t="shared" si="59"/>
        <v>629</v>
      </c>
      <c r="B630" s="11">
        <v>201505</v>
      </c>
      <c r="C630" s="11">
        <v>1234</v>
      </c>
      <c r="D630" s="11">
        <v>1</v>
      </c>
      <c r="E630" s="16" t="s">
        <v>620</v>
      </c>
      <c r="F630" s="16" t="s">
        <v>5</v>
      </c>
      <c r="G630" s="11" t="s">
        <v>2033</v>
      </c>
      <c r="H630" s="13" t="s">
        <v>1277</v>
      </c>
      <c r="I630" s="13">
        <v>63</v>
      </c>
      <c r="J630" s="14">
        <v>42140</v>
      </c>
      <c r="K630" s="11" t="s">
        <v>928</v>
      </c>
      <c r="L630" s="11">
        <v>2</v>
      </c>
      <c r="M630" s="11" t="s">
        <v>1270</v>
      </c>
      <c r="N630" s="11" t="s">
        <v>936</v>
      </c>
      <c r="O630" s="13">
        <f t="shared" si="54"/>
        <v>2</v>
      </c>
      <c r="P630" s="13" t="str">
        <f t="shared" si="55"/>
        <v>Atenciones No Medicas</v>
      </c>
      <c r="Q630" s="13">
        <f t="shared" si="56"/>
        <v>2</v>
      </c>
      <c r="R630" s="13" t="str">
        <f t="shared" si="57"/>
        <v>Mujer</v>
      </c>
      <c r="S630" s="11">
        <f>VLOOKUP(I630,edades!$B$3:$D$17,3)</f>
        <v>14</v>
      </c>
      <c r="T630" s="11" t="str">
        <f>VLOOKUP(DataCExterna!I630,edades!$B$3:$D$17,2)</f>
        <v>de 60 a 64 años</v>
      </c>
      <c r="U630" s="11" t="s">
        <v>1270</v>
      </c>
      <c r="V630" s="26">
        <f t="shared" si="58"/>
        <v>0</v>
      </c>
      <c r="W630" s="24">
        <v>1</v>
      </c>
      <c r="X630" s="24">
        <v>0</v>
      </c>
    </row>
    <row r="631" spans="1:24" x14ac:dyDescent="0.25">
      <c r="A631" s="11">
        <f t="shared" si="59"/>
        <v>630</v>
      </c>
      <c r="B631" s="11">
        <v>201505</v>
      </c>
      <c r="C631" s="11">
        <v>1234</v>
      </c>
      <c r="D631" s="11">
        <v>1</v>
      </c>
      <c r="E631" s="16" t="s">
        <v>547</v>
      </c>
      <c r="F631" s="16" t="s">
        <v>5</v>
      </c>
      <c r="G631" s="11" t="s">
        <v>1741</v>
      </c>
      <c r="H631" s="13" t="s">
        <v>1277</v>
      </c>
      <c r="I631" s="13">
        <v>50</v>
      </c>
      <c r="J631" s="14">
        <v>42125</v>
      </c>
      <c r="K631" s="11" t="s">
        <v>923</v>
      </c>
      <c r="L631" s="11">
        <v>1</v>
      </c>
      <c r="M631" s="11" t="s">
        <v>969</v>
      </c>
      <c r="N631" s="11" t="s">
        <v>935</v>
      </c>
      <c r="O631" s="13">
        <f t="shared" si="54"/>
        <v>1</v>
      </c>
      <c r="P631" s="13" t="str">
        <f t="shared" si="55"/>
        <v>Atenciones Medicas</v>
      </c>
      <c r="Q631" s="13">
        <f t="shared" si="56"/>
        <v>2</v>
      </c>
      <c r="R631" s="13" t="str">
        <f t="shared" si="57"/>
        <v>Mujer</v>
      </c>
      <c r="S631" s="11">
        <f>VLOOKUP(I631,edades!$B$3:$D$17,3)</f>
        <v>12</v>
      </c>
      <c r="T631" s="11" t="str">
        <f>VLOOKUP(DataCExterna!I631,edades!$B$3:$D$17,2)</f>
        <v>de 50 a 54 años</v>
      </c>
      <c r="U631" s="11" t="s">
        <v>969</v>
      </c>
      <c r="V631" s="26">
        <f t="shared" si="58"/>
        <v>0</v>
      </c>
      <c r="W631" s="24">
        <v>1</v>
      </c>
      <c r="X631" s="24">
        <v>0</v>
      </c>
    </row>
    <row r="632" spans="1:24" x14ac:dyDescent="0.25">
      <c r="A632" s="11">
        <f t="shared" si="59"/>
        <v>631</v>
      </c>
      <c r="B632" s="11">
        <v>201505</v>
      </c>
      <c r="C632" s="11">
        <v>1234</v>
      </c>
      <c r="D632" s="11">
        <v>1</v>
      </c>
      <c r="E632" s="16" t="s">
        <v>422</v>
      </c>
      <c r="F632" s="16" t="s">
        <v>5</v>
      </c>
      <c r="G632" s="11" t="s">
        <v>1679</v>
      </c>
      <c r="H632" s="13" t="s">
        <v>1277</v>
      </c>
      <c r="I632" s="13">
        <v>63</v>
      </c>
      <c r="J632" s="14">
        <v>42134</v>
      </c>
      <c r="K632" s="11" t="s">
        <v>923</v>
      </c>
      <c r="L632" s="11">
        <v>1</v>
      </c>
      <c r="M632" s="11" t="s">
        <v>1033</v>
      </c>
      <c r="N632" s="11" t="s">
        <v>935</v>
      </c>
      <c r="O632" s="13">
        <f t="shared" si="54"/>
        <v>1</v>
      </c>
      <c r="P632" s="13" t="str">
        <f t="shared" si="55"/>
        <v>Atenciones Medicas</v>
      </c>
      <c r="Q632" s="13">
        <f t="shared" si="56"/>
        <v>2</v>
      </c>
      <c r="R632" s="13" t="str">
        <f t="shared" si="57"/>
        <v>Mujer</v>
      </c>
      <c r="S632" s="11">
        <f>VLOOKUP(I632,edades!$B$3:$D$17,3)</f>
        <v>14</v>
      </c>
      <c r="T632" s="11" t="str">
        <f>VLOOKUP(DataCExterna!I632,edades!$B$3:$D$17,2)</f>
        <v>de 60 a 64 años</v>
      </c>
      <c r="U632" s="11" t="s">
        <v>1033</v>
      </c>
      <c r="V632" s="26">
        <f t="shared" si="58"/>
        <v>0</v>
      </c>
      <c r="W632" s="24">
        <v>1</v>
      </c>
      <c r="X632" s="24">
        <v>0</v>
      </c>
    </row>
    <row r="633" spans="1:24" x14ac:dyDescent="0.25">
      <c r="A633" s="11">
        <f t="shared" si="59"/>
        <v>632</v>
      </c>
      <c r="B633" s="11">
        <v>201505</v>
      </c>
      <c r="C633" s="11">
        <v>1234</v>
      </c>
      <c r="D633" s="11">
        <v>1</v>
      </c>
      <c r="E633" s="16" t="s">
        <v>487</v>
      </c>
      <c r="F633" s="16" t="s">
        <v>5</v>
      </c>
      <c r="G633" s="11" t="s">
        <v>2024</v>
      </c>
      <c r="H633" s="13" t="s">
        <v>1277</v>
      </c>
      <c r="I633" s="13">
        <v>31</v>
      </c>
      <c r="J633" s="14">
        <v>42140</v>
      </c>
      <c r="K633" s="11" t="s">
        <v>928</v>
      </c>
      <c r="L633" s="11">
        <v>2</v>
      </c>
      <c r="M633" s="11" t="s">
        <v>1265</v>
      </c>
      <c r="N633" s="11" t="s">
        <v>935</v>
      </c>
      <c r="O633" s="13">
        <f t="shared" si="54"/>
        <v>2</v>
      </c>
      <c r="P633" s="13" t="str">
        <f t="shared" si="55"/>
        <v>Atenciones No Medicas</v>
      </c>
      <c r="Q633" s="13">
        <f t="shared" si="56"/>
        <v>2</v>
      </c>
      <c r="R633" s="13" t="str">
        <f t="shared" si="57"/>
        <v>Mujer</v>
      </c>
      <c r="S633" s="11">
        <f>VLOOKUP(I633,edades!$B$3:$D$17,3)</f>
        <v>9</v>
      </c>
      <c r="T633" s="11" t="str">
        <f>VLOOKUP(DataCExterna!I633,edades!$B$3:$D$17,2)</f>
        <v>de 35 a 39 años</v>
      </c>
      <c r="U633" s="11" t="s">
        <v>1265</v>
      </c>
      <c r="V633" s="26">
        <f t="shared" si="58"/>
        <v>0</v>
      </c>
      <c r="W633" s="24">
        <v>1</v>
      </c>
      <c r="X633" s="24">
        <v>0</v>
      </c>
    </row>
    <row r="634" spans="1:24" x14ac:dyDescent="0.25">
      <c r="A634" s="11">
        <f t="shared" si="59"/>
        <v>633</v>
      </c>
      <c r="B634" s="11">
        <v>201505</v>
      </c>
      <c r="C634" s="11">
        <v>1234</v>
      </c>
      <c r="D634" s="11">
        <v>1</v>
      </c>
      <c r="E634" s="16" t="s">
        <v>640</v>
      </c>
      <c r="F634" s="16" t="s">
        <v>5</v>
      </c>
      <c r="G634" s="11" t="s">
        <v>1743</v>
      </c>
      <c r="H634" s="13" t="s">
        <v>1277</v>
      </c>
      <c r="I634" s="13">
        <v>74</v>
      </c>
      <c r="J634" s="14">
        <v>42131</v>
      </c>
      <c r="K634" s="11" t="s">
        <v>923</v>
      </c>
      <c r="L634" s="11">
        <v>1</v>
      </c>
      <c r="M634" s="11" t="s">
        <v>1107</v>
      </c>
      <c r="N634" s="15" t="s">
        <v>934</v>
      </c>
      <c r="O634" s="13">
        <f t="shared" si="54"/>
        <v>1</v>
      </c>
      <c r="P634" s="13" t="str">
        <f t="shared" si="55"/>
        <v>Atenciones Medicas</v>
      </c>
      <c r="Q634" s="13">
        <f t="shared" si="56"/>
        <v>2</v>
      </c>
      <c r="R634" s="13" t="str">
        <f t="shared" si="57"/>
        <v>Mujer</v>
      </c>
      <c r="S634" s="11">
        <f>VLOOKUP(I634,edades!$B$3:$D$17,3)</f>
        <v>15</v>
      </c>
      <c r="T634" s="11" t="str">
        <f>VLOOKUP(DataCExterna!I634,edades!$B$3:$D$17,2)</f>
        <v>de 65 años a más</v>
      </c>
      <c r="U634" s="11" t="s">
        <v>1107</v>
      </c>
      <c r="V634" s="26">
        <f t="shared" si="58"/>
        <v>1</v>
      </c>
      <c r="W634" s="26">
        <v>1</v>
      </c>
      <c r="X634" s="26">
        <v>1</v>
      </c>
    </row>
    <row r="635" spans="1:24" x14ac:dyDescent="0.25">
      <c r="A635" s="11">
        <f t="shared" si="59"/>
        <v>634</v>
      </c>
      <c r="B635" s="11">
        <v>201505</v>
      </c>
      <c r="C635" s="11">
        <v>1234</v>
      </c>
      <c r="D635" s="11">
        <v>1</v>
      </c>
      <c r="E635" s="16" t="s">
        <v>462</v>
      </c>
      <c r="F635" s="16" t="s">
        <v>5</v>
      </c>
      <c r="G635" s="11" t="s">
        <v>1965</v>
      </c>
      <c r="H635" s="13" t="s">
        <v>1276</v>
      </c>
      <c r="I635" s="13">
        <v>68</v>
      </c>
      <c r="J635" s="14">
        <v>42138</v>
      </c>
      <c r="K635" s="11" t="s">
        <v>927</v>
      </c>
      <c r="L635" s="11">
        <v>2</v>
      </c>
      <c r="M635" s="11" t="s">
        <v>1218</v>
      </c>
      <c r="N635" s="15" t="s">
        <v>934</v>
      </c>
      <c r="O635" s="13">
        <f t="shared" si="54"/>
        <v>2</v>
      </c>
      <c r="P635" s="13" t="str">
        <f t="shared" si="55"/>
        <v>Atenciones No Medicas</v>
      </c>
      <c r="Q635" s="13">
        <f t="shared" si="56"/>
        <v>1</v>
      </c>
      <c r="R635" s="13" t="str">
        <f t="shared" si="57"/>
        <v>Hombre</v>
      </c>
      <c r="S635" s="11">
        <f>VLOOKUP(I635,edades!$B$3:$D$17,3)</f>
        <v>15</v>
      </c>
      <c r="T635" s="11" t="str">
        <f>VLOOKUP(DataCExterna!I635,edades!$B$3:$D$17,2)</f>
        <v>de 65 años a más</v>
      </c>
      <c r="U635" s="11" t="s">
        <v>1218</v>
      </c>
      <c r="V635" s="26">
        <f t="shared" si="58"/>
        <v>1</v>
      </c>
      <c r="W635" s="24">
        <v>1</v>
      </c>
      <c r="X635" s="24">
        <v>0</v>
      </c>
    </row>
    <row r="636" spans="1:24" x14ac:dyDescent="0.25">
      <c r="A636" s="11">
        <f t="shared" si="59"/>
        <v>635</v>
      </c>
      <c r="B636" s="11">
        <v>201505</v>
      </c>
      <c r="C636" s="11">
        <v>1234</v>
      </c>
      <c r="D636" s="11">
        <v>1</v>
      </c>
      <c r="E636" s="16" t="s">
        <v>759</v>
      </c>
      <c r="F636" s="16" t="s">
        <v>5</v>
      </c>
      <c r="G636" s="11" t="s">
        <v>1513</v>
      </c>
      <c r="H636" s="13" t="s">
        <v>1277</v>
      </c>
      <c r="I636" s="13">
        <v>77</v>
      </c>
      <c r="J636" s="14">
        <v>42129</v>
      </c>
      <c r="K636" s="11" t="s">
        <v>926</v>
      </c>
      <c r="L636" s="11">
        <v>2</v>
      </c>
      <c r="M636" s="11" t="s">
        <v>1198</v>
      </c>
      <c r="N636" s="11" t="s">
        <v>936</v>
      </c>
      <c r="O636" s="13">
        <f t="shared" si="54"/>
        <v>2</v>
      </c>
      <c r="P636" s="13" t="str">
        <f t="shared" si="55"/>
        <v>Atenciones No Medicas</v>
      </c>
      <c r="Q636" s="13">
        <f t="shared" si="56"/>
        <v>2</v>
      </c>
      <c r="R636" s="13" t="str">
        <f t="shared" si="57"/>
        <v>Mujer</v>
      </c>
      <c r="S636" s="11">
        <f>VLOOKUP(I636,edades!$B$3:$D$17,3)</f>
        <v>15</v>
      </c>
      <c r="T636" s="11" t="str">
        <f>VLOOKUP(DataCExterna!I636,edades!$B$3:$D$17,2)</f>
        <v>de 65 años a más</v>
      </c>
      <c r="U636" s="11" t="s">
        <v>1198</v>
      </c>
      <c r="V636" s="26">
        <f t="shared" si="58"/>
        <v>0</v>
      </c>
      <c r="W636" s="24">
        <v>1</v>
      </c>
      <c r="X636" s="24">
        <v>0</v>
      </c>
    </row>
    <row r="637" spans="1:24" x14ac:dyDescent="0.25">
      <c r="A637" s="11">
        <f t="shared" si="59"/>
        <v>636</v>
      </c>
      <c r="B637" s="11">
        <v>201505</v>
      </c>
      <c r="C637" s="11">
        <v>1234</v>
      </c>
      <c r="D637" s="11">
        <v>1</v>
      </c>
      <c r="E637" s="16" t="s">
        <v>776</v>
      </c>
      <c r="F637" s="16" t="s">
        <v>5</v>
      </c>
      <c r="G637" s="11" t="s">
        <v>1799</v>
      </c>
      <c r="H637" s="13" t="s">
        <v>1277</v>
      </c>
      <c r="I637" s="13">
        <v>54</v>
      </c>
      <c r="J637" s="14">
        <v>42135</v>
      </c>
      <c r="K637" s="11" t="s">
        <v>924</v>
      </c>
      <c r="L637" s="11">
        <v>1</v>
      </c>
      <c r="M637" s="11" t="s">
        <v>16</v>
      </c>
      <c r="N637" s="11" t="s">
        <v>935</v>
      </c>
      <c r="O637" s="13">
        <f t="shared" si="54"/>
        <v>1</v>
      </c>
      <c r="P637" s="13" t="str">
        <f t="shared" si="55"/>
        <v>Atenciones Medicas</v>
      </c>
      <c r="Q637" s="13">
        <f t="shared" si="56"/>
        <v>2</v>
      </c>
      <c r="R637" s="13" t="str">
        <f t="shared" si="57"/>
        <v>Mujer</v>
      </c>
      <c r="S637" s="11">
        <f>VLOOKUP(I637,edades!$B$3:$D$17,3)</f>
        <v>12</v>
      </c>
      <c r="T637" s="11" t="str">
        <f>VLOOKUP(DataCExterna!I637,edades!$B$3:$D$17,2)</f>
        <v>de 50 a 54 años</v>
      </c>
      <c r="U637" s="11" t="s">
        <v>16</v>
      </c>
      <c r="V637" s="26">
        <f t="shared" si="58"/>
        <v>0</v>
      </c>
      <c r="W637" s="24">
        <v>1</v>
      </c>
      <c r="X637" s="24">
        <v>0</v>
      </c>
    </row>
    <row r="638" spans="1:24" x14ac:dyDescent="0.25">
      <c r="A638" s="11">
        <f t="shared" si="59"/>
        <v>637</v>
      </c>
      <c r="B638" s="11">
        <v>201505</v>
      </c>
      <c r="C638" s="11">
        <v>1234</v>
      </c>
      <c r="D638" s="11">
        <v>1</v>
      </c>
      <c r="E638" s="16" t="s">
        <v>467</v>
      </c>
      <c r="F638" s="16" t="s">
        <v>5</v>
      </c>
      <c r="G638" s="11" t="s">
        <v>2014</v>
      </c>
      <c r="H638" s="13" t="s">
        <v>1276</v>
      </c>
      <c r="I638" s="13">
        <v>34</v>
      </c>
      <c r="J638" s="14">
        <v>42140</v>
      </c>
      <c r="K638" s="11" t="s">
        <v>928</v>
      </c>
      <c r="L638" s="11">
        <v>2</v>
      </c>
      <c r="M638" s="11" t="s">
        <v>1258</v>
      </c>
      <c r="N638" s="11" t="s">
        <v>935</v>
      </c>
      <c r="O638" s="13">
        <f t="shared" si="54"/>
        <v>2</v>
      </c>
      <c r="P638" s="13" t="str">
        <f t="shared" si="55"/>
        <v>Atenciones No Medicas</v>
      </c>
      <c r="Q638" s="13">
        <f t="shared" si="56"/>
        <v>1</v>
      </c>
      <c r="R638" s="13" t="str">
        <f t="shared" si="57"/>
        <v>Hombre</v>
      </c>
      <c r="S638" s="11">
        <f>VLOOKUP(I638,edades!$B$3:$D$17,3)</f>
        <v>9</v>
      </c>
      <c r="T638" s="11" t="str">
        <f>VLOOKUP(DataCExterna!I638,edades!$B$3:$D$17,2)</f>
        <v>de 35 a 39 años</v>
      </c>
      <c r="U638" s="11" t="s">
        <v>1258</v>
      </c>
      <c r="V638" s="26">
        <f t="shared" si="58"/>
        <v>0</v>
      </c>
      <c r="W638" s="24">
        <v>1</v>
      </c>
      <c r="X638" s="24">
        <v>0</v>
      </c>
    </row>
    <row r="639" spans="1:24" x14ac:dyDescent="0.25">
      <c r="A639" s="11">
        <f t="shared" si="59"/>
        <v>638</v>
      </c>
      <c r="B639" s="11">
        <v>201505</v>
      </c>
      <c r="C639" s="11">
        <v>1234</v>
      </c>
      <c r="D639" s="11">
        <v>1</v>
      </c>
      <c r="E639" s="16" t="s">
        <v>565</v>
      </c>
      <c r="F639" s="16" t="s">
        <v>5</v>
      </c>
      <c r="G639" s="11" t="s">
        <v>1559</v>
      </c>
      <c r="H639" s="13" t="s">
        <v>1277</v>
      </c>
      <c r="I639" s="13">
        <v>60</v>
      </c>
      <c r="J639" s="14">
        <v>42129</v>
      </c>
      <c r="K639" s="11" t="s">
        <v>923</v>
      </c>
      <c r="L639" s="11">
        <v>1</v>
      </c>
      <c r="M639" s="11" t="s">
        <v>18</v>
      </c>
      <c r="N639" s="11" t="s">
        <v>935</v>
      </c>
      <c r="O639" s="13">
        <f t="shared" si="54"/>
        <v>1</v>
      </c>
      <c r="P639" s="13" t="str">
        <f t="shared" si="55"/>
        <v>Atenciones Medicas</v>
      </c>
      <c r="Q639" s="13">
        <f t="shared" si="56"/>
        <v>2</v>
      </c>
      <c r="R639" s="13" t="str">
        <f t="shared" si="57"/>
        <v>Mujer</v>
      </c>
      <c r="S639" s="11">
        <f>VLOOKUP(I639,edades!$B$3:$D$17,3)</f>
        <v>14</v>
      </c>
      <c r="T639" s="11" t="str">
        <f>VLOOKUP(DataCExterna!I639,edades!$B$3:$D$17,2)</f>
        <v>de 60 a 64 años</v>
      </c>
      <c r="U639" s="11" t="s">
        <v>18</v>
      </c>
      <c r="V639" s="26">
        <f t="shared" si="58"/>
        <v>0</v>
      </c>
      <c r="W639" s="24">
        <v>1</v>
      </c>
      <c r="X639" s="24">
        <v>0</v>
      </c>
    </row>
    <row r="640" spans="1:24" x14ac:dyDescent="0.25">
      <c r="A640" s="11">
        <f t="shared" si="59"/>
        <v>639</v>
      </c>
      <c r="B640" s="11">
        <v>201505</v>
      </c>
      <c r="C640" s="11">
        <v>1234</v>
      </c>
      <c r="D640" s="11">
        <v>1</v>
      </c>
      <c r="E640" s="16" t="s">
        <v>428</v>
      </c>
      <c r="F640" s="16" t="s">
        <v>5</v>
      </c>
      <c r="G640" s="11" t="s">
        <v>1788</v>
      </c>
      <c r="H640" s="13" t="s">
        <v>1277</v>
      </c>
      <c r="I640" s="13">
        <v>20</v>
      </c>
      <c r="J640" s="14">
        <v>42125</v>
      </c>
      <c r="K640" s="11" t="s">
        <v>924</v>
      </c>
      <c r="L640" s="11">
        <v>1</v>
      </c>
      <c r="M640" s="11" t="s">
        <v>40</v>
      </c>
      <c r="N640" s="15" t="s">
        <v>934</v>
      </c>
      <c r="O640" s="13">
        <f t="shared" si="54"/>
        <v>1</v>
      </c>
      <c r="P640" s="13" t="str">
        <f t="shared" si="55"/>
        <v>Atenciones Medicas</v>
      </c>
      <c r="Q640" s="13">
        <f t="shared" si="56"/>
        <v>2</v>
      </c>
      <c r="R640" s="13" t="str">
        <f t="shared" si="57"/>
        <v>Mujer</v>
      </c>
      <c r="S640" s="11">
        <f>VLOOKUP(I640,edades!$B$3:$D$17,3)</f>
        <v>6</v>
      </c>
      <c r="T640" s="11" t="str">
        <f>VLOOKUP(DataCExterna!I640,edades!$B$3:$D$17,2)</f>
        <v>de 20 a 24 años</v>
      </c>
      <c r="U640" s="11" t="s">
        <v>40</v>
      </c>
      <c r="V640" s="26">
        <f t="shared" si="58"/>
        <v>1</v>
      </c>
      <c r="W640" s="26">
        <v>1</v>
      </c>
      <c r="X640" s="26">
        <v>1</v>
      </c>
    </row>
    <row r="641" spans="1:24" x14ac:dyDescent="0.25">
      <c r="A641" s="11">
        <f t="shared" si="59"/>
        <v>640</v>
      </c>
      <c r="B641" s="11">
        <v>201505</v>
      </c>
      <c r="C641" s="11">
        <v>1234</v>
      </c>
      <c r="D641" s="11">
        <v>1</v>
      </c>
      <c r="E641" s="16" t="s">
        <v>655</v>
      </c>
      <c r="F641" s="16" t="s">
        <v>5</v>
      </c>
      <c r="G641" s="11" t="s">
        <v>1671</v>
      </c>
      <c r="H641" s="13" t="s">
        <v>1277</v>
      </c>
      <c r="I641" s="13">
        <v>51</v>
      </c>
      <c r="J641" s="14">
        <v>42129</v>
      </c>
      <c r="K641" s="11" t="s">
        <v>923</v>
      </c>
      <c r="L641" s="11">
        <v>1</v>
      </c>
      <c r="M641" s="11" t="s">
        <v>1211</v>
      </c>
      <c r="N641" s="11" t="s">
        <v>935</v>
      </c>
      <c r="O641" s="13">
        <f t="shared" si="54"/>
        <v>1</v>
      </c>
      <c r="P641" s="13" t="str">
        <f t="shared" si="55"/>
        <v>Atenciones Medicas</v>
      </c>
      <c r="Q641" s="13">
        <f t="shared" si="56"/>
        <v>2</v>
      </c>
      <c r="R641" s="13" t="str">
        <f t="shared" si="57"/>
        <v>Mujer</v>
      </c>
      <c r="S641" s="11">
        <f>VLOOKUP(I641,edades!$B$3:$D$17,3)</f>
        <v>12</v>
      </c>
      <c r="T641" s="11" t="str">
        <f>VLOOKUP(DataCExterna!I641,edades!$B$3:$D$17,2)</f>
        <v>de 50 a 54 años</v>
      </c>
      <c r="U641" s="11" t="s">
        <v>1211</v>
      </c>
      <c r="V641" s="26">
        <f t="shared" si="58"/>
        <v>0</v>
      </c>
      <c r="W641" s="24">
        <v>1</v>
      </c>
      <c r="X641" s="24">
        <v>0</v>
      </c>
    </row>
    <row r="642" spans="1:24" x14ac:dyDescent="0.25">
      <c r="A642" s="11">
        <f t="shared" si="59"/>
        <v>641</v>
      </c>
      <c r="B642" s="11">
        <v>201505</v>
      </c>
      <c r="C642" s="11">
        <v>1234</v>
      </c>
      <c r="D642" s="11">
        <v>1</v>
      </c>
      <c r="E642" s="16" t="s">
        <v>413</v>
      </c>
      <c r="F642" s="16" t="s">
        <v>5</v>
      </c>
      <c r="G642" s="11" t="s">
        <v>1667</v>
      </c>
      <c r="H642" s="13" t="s">
        <v>1277</v>
      </c>
      <c r="I642" s="13">
        <v>32</v>
      </c>
      <c r="J642" s="14">
        <v>42132</v>
      </c>
      <c r="K642" s="11" t="s">
        <v>923</v>
      </c>
      <c r="L642" s="11">
        <v>1</v>
      </c>
      <c r="M642" s="11" t="s">
        <v>1117</v>
      </c>
      <c r="N642" s="15" t="s">
        <v>934</v>
      </c>
      <c r="O642" s="13">
        <f t="shared" si="54"/>
        <v>1</v>
      </c>
      <c r="P642" s="13" t="str">
        <f t="shared" si="55"/>
        <v>Atenciones Medicas</v>
      </c>
      <c r="Q642" s="13">
        <f t="shared" si="56"/>
        <v>2</v>
      </c>
      <c r="R642" s="13" t="str">
        <f t="shared" si="57"/>
        <v>Mujer</v>
      </c>
      <c r="S642" s="11">
        <f>VLOOKUP(I642,edades!$B$3:$D$17,3)</f>
        <v>9</v>
      </c>
      <c r="T642" s="11" t="str">
        <f>VLOOKUP(DataCExterna!I642,edades!$B$3:$D$17,2)</f>
        <v>de 35 a 39 años</v>
      </c>
      <c r="U642" s="11" t="s">
        <v>1117</v>
      </c>
      <c r="V642" s="26">
        <f t="shared" si="58"/>
        <v>1</v>
      </c>
      <c r="W642" s="24">
        <v>1</v>
      </c>
      <c r="X642" s="24">
        <v>0</v>
      </c>
    </row>
    <row r="643" spans="1:24" x14ac:dyDescent="0.25">
      <c r="A643" s="11">
        <f t="shared" si="59"/>
        <v>642</v>
      </c>
      <c r="B643" s="11">
        <v>201505</v>
      </c>
      <c r="C643" s="11">
        <v>1234</v>
      </c>
      <c r="D643" s="11">
        <v>1</v>
      </c>
      <c r="E643" s="16" t="s">
        <v>433</v>
      </c>
      <c r="F643" s="16" t="s">
        <v>5</v>
      </c>
      <c r="G643" s="11" t="s">
        <v>1473</v>
      </c>
      <c r="H643" s="13" t="s">
        <v>1277</v>
      </c>
      <c r="I643" s="13">
        <v>76</v>
      </c>
      <c r="J643" s="14">
        <v>42125</v>
      </c>
      <c r="K643" s="11" t="s">
        <v>925</v>
      </c>
      <c r="L643" s="11">
        <v>1</v>
      </c>
      <c r="M643" s="11" t="s">
        <v>1053</v>
      </c>
      <c r="N643" s="11" t="s">
        <v>935</v>
      </c>
      <c r="O643" s="13">
        <f t="shared" ref="O643:O706" si="60">+L643</f>
        <v>1</v>
      </c>
      <c r="P643" s="13" t="str">
        <f t="shared" ref="P643:P706" si="61">IF(O643=1,"Atenciones Medicas","Atenciones No Medicas")</f>
        <v>Atenciones Medicas</v>
      </c>
      <c r="Q643" s="13">
        <f t="shared" ref="Q643:Q706" si="62">IF(H643="Hombre",1,2)</f>
        <v>2</v>
      </c>
      <c r="R643" s="13" t="str">
        <f t="shared" ref="R643:R706" si="63">IF(Q643=1,"Hombre","Mujer")</f>
        <v>Mujer</v>
      </c>
      <c r="S643" s="11">
        <f>VLOOKUP(I643,edades!$B$3:$D$17,3)</f>
        <v>15</v>
      </c>
      <c r="T643" s="11" t="str">
        <f>VLOOKUP(DataCExterna!I643,edades!$B$3:$D$17,2)</f>
        <v>de 65 años a más</v>
      </c>
      <c r="U643" s="11" t="s">
        <v>1053</v>
      </c>
      <c r="V643" s="26">
        <f t="shared" ref="V643:V706" si="64">IF(N643="Definitivo",1,0)</f>
        <v>0</v>
      </c>
      <c r="W643" s="24">
        <v>1</v>
      </c>
      <c r="X643" s="24">
        <v>0</v>
      </c>
    </row>
    <row r="644" spans="1:24" x14ac:dyDescent="0.25">
      <c r="A644" s="11">
        <f t="shared" ref="A644:A707" si="65">+A643+1</f>
        <v>643</v>
      </c>
      <c r="B644" s="11">
        <v>201505</v>
      </c>
      <c r="C644" s="11">
        <v>1234</v>
      </c>
      <c r="D644" s="11">
        <v>1</v>
      </c>
      <c r="E644" s="16" t="s">
        <v>528</v>
      </c>
      <c r="F644" s="16" t="s">
        <v>5</v>
      </c>
      <c r="G644" s="11" t="s">
        <v>1885</v>
      </c>
      <c r="H644" s="13" t="s">
        <v>1276</v>
      </c>
      <c r="I644" s="13">
        <v>81</v>
      </c>
      <c r="J644" s="14">
        <v>42137</v>
      </c>
      <c r="K644" s="11" t="s">
        <v>927</v>
      </c>
      <c r="L644" s="11">
        <v>2</v>
      </c>
      <c r="M644" s="11" t="s">
        <v>1166</v>
      </c>
      <c r="N644" s="11" t="s">
        <v>935</v>
      </c>
      <c r="O644" s="13">
        <f t="shared" si="60"/>
        <v>2</v>
      </c>
      <c r="P644" s="13" t="str">
        <f t="shared" si="61"/>
        <v>Atenciones No Medicas</v>
      </c>
      <c r="Q644" s="13">
        <f t="shared" si="62"/>
        <v>1</v>
      </c>
      <c r="R644" s="13" t="str">
        <f t="shared" si="63"/>
        <v>Hombre</v>
      </c>
      <c r="S644" s="11">
        <f>VLOOKUP(I644,edades!$B$3:$D$17,3)</f>
        <v>15</v>
      </c>
      <c r="T644" s="11" t="str">
        <f>VLOOKUP(DataCExterna!I644,edades!$B$3:$D$17,2)</f>
        <v>de 65 años a más</v>
      </c>
      <c r="U644" s="11" t="s">
        <v>1166</v>
      </c>
      <c r="V644" s="26">
        <f t="shared" si="64"/>
        <v>0</v>
      </c>
      <c r="W644" s="24">
        <v>1</v>
      </c>
      <c r="X644" s="24">
        <v>0</v>
      </c>
    </row>
    <row r="645" spans="1:24" x14ac:dyDescent="0.25">
      <c r="A645" s="11">
        <f t="shared" si="65"/>
        <v>644</v>
      </c>
      <c r="B645" s="11">
        <v>201505</v>
      </c>
      <c r="C645" s="11">
        <v>1234</v>
      </c>
      <c r="D645" s="11">
        <v>1</v>
      </c>
      <c r="E645" s="16" t="s">
        <v>891</v>
      </c>
      <c r="F645" s="16" t="s">
        <v>5</v>
      </c>
      <c r="G645" s="11" t="s">
        <v>1975</v>
      </c>
      <c r="H645" s="13" t="s">
        <v>1277</v>
      </c>
      <c r="I645" s="13">
        <v>4</v>
      </c>
      <c r="J645" s="14">
        <v>42131</v>
      </c>
      <c r="K645" s="11" t="s">
        <v>932</v>
      </c>
      <c r="L645" s="11">
        <v>1</v>
      </c>
      <c r="M645" s="11" t="s">
        <v>262</v>
      </c>
      <c r="N645" s="11" t="s">
        <v>935</v>
      </c>
      <c r="O645" s="13">
        <f t="shared" si="60"/>
        <v>1</v>
      </c>
      <c r="P645" s="13" t="str">
        <f t="shared" si="61"/>
        <v>Atenciones Medicas</v>
      </c>
      <c r="Q645" s="13">
        <f t="shared" si="62"/>
        <v>2</v>
      </c>
      <c r="R645" s="13" t="str">
        <f t="shared" si="63"/>
        <v>Mujer</v>
      </c>
      <c r="S645" s="11">
        <f>VLOOKUP(I645,edades!$B$3:$D$17,3)</f>
        <v>2</v>
      </c>
      <c r="T645" s="11" t="str">
        <f>VLOOKUP(DataCExterna!I645,edades!$B$3:$D$17,2)</f>
        <v>de 1 a 4 años</v>
      </c>
      <c r="U645" s="11" t="s">
        <v>262</v>
      </c>
      <c r="V645" s="26">
        <f t="shared" si="64"/>
        <v>0</v>
      </c>
      <c r="W645" s="24">
        <v>1</v>
      </c>
      <c r="X645" s="24">
        <v>0</v>
      </c>
    </row>
    <row r="646" spans="1:24" x14ac:dyDescent="0.25">
      <c r="A646" s="11">
        <f t="shared" si="65"/>
        <v>645</v>
      </c>
      <c r="B646" s="11">
        <v>201505</v>
      </c>
      <c r="C646" s="11">
        <v>1234</v>
      </c>
      <c r="D646" s="11">
        <v>1</v>
      </c>
      <c r="E646" s="16" t="s">
        <v>353</v>
      </c>
      <c r="F646" s="16" t="s">
        <v>5</v>
      </c>
      <c r="G646" s="11" t="s">
        <v>1820</v>
      </c>
      <c r="H646" s="13" t="s">
        <v>1277</v>
      </c>
      <c r="I646" s="13">
        <v>66</v>
      </c>
      <c r="J646" s="14">
        <v>42129</v>
      </c>
      <c r="K646" s="11" t="s">
        <v>924</v>
      </c>
      <c r="L646" s="11">
        <v>1</v>
      </c>
      <c r="M646" s="11" t="s">
        <v>8</v>
      </c>
      <c r="N646" s="15" t="s">
        <v>934</v>
      </c>
      <c r="O646" s="13">
        <f t="shared" si="60"/>
        <v>1</v>
      </c>
      <c r="P646" s="13" t="str">
        <f t="shared" si="61"/>
        <v>Atenciones Medicas</v>
      </c>
      <c r="Q646" s="13">
        <f t="shared" si="62"/>
        <v>2</v>
      </c>
      <c r="R646" s="13" t="str">
        <f t="shared" si="63"/>
        <v>Mujer</v>
      </c>
      <c r="S646" s="11">
        <f>VLOOKUP(I646,edades!$B$3:$D$17,3)</f>
        <v>15</v>
      </c>
      <c r="T646" s="11" t="str">
        <f>VLOOKUP(DataCExterna!I646,edades!$B$3:$D$17,2)</f>
        <v>de 65 años a más</v>
      </c>
      <c r="U646" s="11" t="s">
        <v>8</v>
      </c>
      <c r="V646" s="26">
        <f t="shared" si="64"/>
        <v>1</v>
      </c>
      <c r="W646" s="26">
        <v>1</v>
      </c>
      <c r="X646" s="26">
        <v>1</v>
      </c>
    </row>
    <row r="647" spans="1:24" x14ac:dyDescent="0.25">
      <c r="A647" s="11">
        <f t="shared" si="65"/>
        <v>646</v>
      </c>
      <c r="B647" s="11">
        <v>201505</v>
      </c>
      <c r="C647" s="11">
        <v>1234</v>
      </c>
      <c r="D647" s="11">
        <v>1</v>
      </c>
      <c r="E647" s="16" t="s">
        <v>403</v>
      </c>
      <c r="F647" s="16" t="s">
        <v>5</v>
      </c>
      <c r="G647" s="11" t="s">
        <v>1673</v>
      </c>
      <c r="H647" s="13" t="s">
        <v>1277</v>
      </c>
      <c r="I647" s="13">
        <v>42</v>
      </c>
      <c r="J647" s="14">
        <v>42131</v>
      </c>
      <c r="K647" s="11" t="s">
        <v>923</v>
      </c>
      <c r="L647" s="11">
        <v>1</v>
      </c>
      <c r="M647" s="11" t="s">
        <v>1117</v>
      </c>
      <c r="N647" s="11" t="s">
        <v>935</v>
      </c>
      <c r="O647" s="13">
        <f t="shared" si="60"/>
        <v>1</v>
      </c>
      <c r="P647" s="13" t="str">
        <f t="shared" si="61"/>
        <v>Atenciones Medicas</v>
      </c>
      <c r="Q647" s="13">
        <f t="shared" si="62"/>
        <v>2</v>
      </c>
      <c r="R647" s="13" t="str">
        <f t="shared" si="63"/>
        <v>Mujer</v>
      </c>
      <c r="S647" s="11">
        <f>VLOOKUP(I647,edades!$B$3:$D$17,3)</f>
        <v>10</v>
      </c>
      <c r="T647" s="11" t="str">
        <f>VLOOKUP(DataCExterna!I647,edades!$B$3:$D$17,2)</f>
        <v>de 40 a 44 años</v>
      </c>
      <c r="U647" s="11" t="s">
        <v>1117</v>
      </c>
      <c r="V647" s="26">
        <f t="shared" si="64"/>
        <v>0</v>
      </c>
      <c r="W647" s="24">
        <v>1</v>
      </c>
      <c r="X647" s="24">
        <v>0</v>
      </c>
    </row>
    <row r="648" spans="1:24" x14ac:dyDescent="0.25">
      <c r="A648" s="11">
        <f t="shared" si="65"/>
        <v>647</v>
      </c>
      <c r="B648" s="11">
        <v>201505</v>
      </c>
      <c r="C648" s="11">
        <v>1234</v>
      </c>
      <c r="D648" s="11">
        <v>1</v>
      </c>
      <c r="E648" s="16" t="s">
        <v>417</v>
      </c>
      <c r="F648" s="16" t="s">
        <v>5</v>
      </c>
      <c r="G648" s="11" t="s">
        <v>1396</v>
      </c>
      <c r="H648" s="13" t="s">
        <v>1277</v>
      </c>
      <c r="I648" s="13">
        <v>4</v>
      </c>
      <c r="J648" s="14">
        <v>42125</v>
      </c>
      <c r="K648" s="11" t="s">
        <v>925</v>
      </c>
      <c r="L648" s="11">
        <v>1</v>
      </c>
      <c r="M648" s="11" t="s">
        <v>124</v>
      </c>
      <c r="N648" s="11" t="s">
        <v>936</v>
      </c>
      <c r="O648" s="13">
        <f t="shared" si="60"/>
        <v>1</v>
      </c>
      <c r="P648" s="13" t="str">
        <f t="shared" si="61"/>
        <v>Atenciones Medicas</v>
      </c>
      <c r="Q648" s="13">
        <f t="shared" si="62"/>
        <v>2</v>
      </c>
      <c r="R648" s="13" t="str">
        <f t="shared" si="63"/>
        <v>Mujer</v>
      </c>
      <c r="S648" s="11">
        <f>VLOOKUP(I648,edades!$B$3:$D$17,3)</f>
        <v>2</v>
      </c>
      <c r="T648" s="11" t="str">
        <f>VLOOKUP(DataCExterna!I648,edades!$B$3:$D$17,2)</f>
        <v>de 1 a 4 años</v>
      </c>
      <c r="U648" s="11" t="s">
        <v>124</v>
      </c>
      <c r="V648" s="26">
        <f t="shared" si="64"/>
        <v>0</v>
      </c>
      <c r="W648" s="24">
        <v>1</v>
      </c>
      <c r="X648" s="24">
        <v>0</v>
      </c>
    </row>
    <row r="649" spans="1:24" x14ac:dyDescent="0.25">
      <c r="A649" s="11">
        <f t="shared" si="65"/>
        <v>648</v>
      </c>
      <c r="B649" s="11">
        <v>201505</v>
      </c>
      <c r="C649" s="11">
        <v>1234</v>
      </c>
      <c r="D649" s="11">
        <v>1</v>
      </c>
      <c r="E649" s="16" t="s">
        <v>535</v>
      </c>
      <c r="F649" s="16" t="s">
        <v>5</v>
      </c>
      <c r="G649" s="11" t="s">
        <v>1980</v>
      </c>
      <c r="H649" s="13" t="s">
        <v>1276</v>
      </c>
      <c r="I649" s="13">
        <v>14</v>
      </c>
      <c r="J649" s="14">
        <v>42131</v>
      </c>
      <c r="K649" s="11" t="s">
        <v>932</v>
      </c>
      <c r="L649" s="11">
        <v>1</v>
      </c>
      <c r="M649" s="11" t="s">
        <v>1223</v>
      </c>
      <c r="N649" s="15" t="s">
        <v>934</v>
      </c>
      <c r="O649" s="13">
        <f t="shared" si="60"/>
        <v>1</v>
      </c>
      <c r="P649" s="13" t="str">
        <f t="shared" si="61"/>
        <v>Atenciones Medicas</v>
      </c>
      <c r="Q649" s="13">
        <f t="shared" si="62"/>
        <v>1</v>
      </c>
      <c r="R649" s="13" t="str">
        <f t="shared" si="63"/>
        <v>Hombre</v>
      </c>
      <c r="S649" s="11">
        <f>VLOOKUP(I649,edades!$B$3:$D$17,3)</f>
        <v>4</v>
      </c>
      <c r="T649" s="11" t="str">
        <f>VLOOKUP(DataCExterna!I649,edades!$B$3:$D$17,2)</f>
        <v>de 10 a 14 años</v>
      </c>
      <c r="U649" s="11" t="s">
        <v>1223</v>
      </c>
      <c r="V649" s="26">
        <f t="shared" si="64"/>
        <v>1</v>
      </c>
      <c r="W649" s="24">
        <v>1</v>
      </c>
      <c r="X649" s="24">
        <v>0</v>
      </c>
    </row>
    <row r="650" spans="1:24" x14ac:dyDescent="0.25">
      <c r="A650" s="11">
        <f t="shared" si="65"/>
        <v>649</v>
      </c>
      <c r="B650" s="11">
        <v>201505</v>
      </c>
      <c r="C650" s="11">
        <v>1234</v>
      </c>
      <c r="D650" s="11">
        <v>1</v>
      </c>
      <c r="E650" s="16" t="s">
        <v>691</v>
      </c>
      <c r="F650" s="16" t="s">
        <v>5</v>
      </c>
      <c r="G650" s="11" t="s">
        <v>1590</v>
      </c>
      <c r="H650" s="13" t="s">
        <v>1276</v>
      </c>
      <c r="I650" s="13">
        <v>61</v>
      </c>
      <c r="J650" s="14">
        <v>42135</v>
      </c>
      <c r="K650" s="11" t="s">
        <v>923</v>
      </c>
      <c r="L650" s="11">
        <v>1</v>
      </c>
      <c r="M650" s="11" t="s">
        <v>1063</v>
      </c>
      <c r="N650" s="11" t="s">
        <v>935</v>
      </c>
      <c r="O650" s="13">
        <f t="shared" si="60"/>
        <v>1</v>
      </c>
      <c r="P650" s="13" t="str">
        <f t="shared" si="61"/>
        <v>Atenciones Medicas</v>
      </c>
      <c r="Q650" s="13">
        <f t="shared" si="62"/>
        <v>1</v>
      </c>
      <c r="R650" s="13" t="str">
        <f t="shared" si="63"/>
        <v>Hombre</v>
      </c>
      <c r="S650" s="11">
        <f>VLOOKUP(I650,edades!$B$3:$D$17,3)</f>
        <v>14</v>
      </c>
      <c r="T650" s="11" t="str">
        <f>VLOOKUP(DataCExterna!I650,edades!$B$3:$D$17,2)</f>
        <v>de 60 a 64 años</v>
      </c>
      <c r="U650" s="11" t="s">
        <v>1063</v>
      </c>
      <c r="V650" s="26">
        <f t="shared" si="64"/>
        <v>0</v>
      </c>
      <c r="W650" s="24">
        <v>1</v>
      </c>
      <c r="X650" s="24">
        <v>0</v>
      </c>
    </row>
    <row r="651" spans="1:24" x14ac:dyDescent="0.25">
      <c r="A651" s="11">
        <f t="shared" si="65"/>
        <v>650</v>
      </c>
      <c r="B651" s="11">
        <v>201505</v>
      </c>
      <c r="C651" s="11">
        <v>1234</v>
      </c>
      <c r="D651" s="11">
        <v>1</v>
      </c>
      <c r="E651" s="16" t="s">
        <v>538</v>
      </c>
      <c r="F651" s="16" t="s">
        <v>5</v>
      </c>
      <c r="G651" s="11" t="s">
        <v>2004</v>
      </c>
      <c r="H651" s="13" t="s">
        <v>1277</v>
      </c>
      <c r="I651" s="13">
        <v>45</v>
      </c>
      <c r="J651" s="14">
        <v>42138</v>
      </c>
      <c r="K651" s="11" t="s">
        <v>928</v>
      </c>
      <c r="L651" s="11">
        <v>2</v>
      </c>
      <c r="M651" s="11" t="s">
        <v>1253</v>
      </c>
      <c r="N651" s="15" t="s">
        <v>934</v>
      </c>
      <c r="O651" s="13">
        <f t="shared" si="60"/>
        <v>2</v>
      </c>
      <c r="P651" s="13" t="str">
        <f t="shared" si="61"/>
        <v>Atenciones No Medicas</v>
      </c>
      <c r="Q651" s="13">
        <f t="shared" si="62"/>
        <v>2</v>
      </c>
      <c r="R651" s="13" t="str">
        <f t="shared" si="63"/>
        <v>Mujer</v>
      </c>
      <c r="S651" s="11">
        <f>VLOOKUP(I651,edades!$B$3:$D$17,3)</f>
        <v>11</v>
      </c>
      <c r="T651" s="11" t="str">
        <f>VLOOKUP(DataCExterna!I651,edades!$B$3:$D$17,2)</f>
        <v>de 45 a 49 años</v>
      </c>
      <c r="U651" s="11" t="s">
        <v>1253</v>
      </c>
      <c r="V651" s="26">
        <f t="shared" si="64"/>
        <v>1</v>
      </c>
      <c r="W651" s="26">
        <v>1</v>
      </c>
      <c r="X651" s="26">
        <v>1</v>
      </c>
    </row>
    <row r="652" spans="1:24" x14ac:dyDescent="0.25">
      <c r="A652" s="11">
        <f t="shared" si="65"/>
        <v>651</v>
      </c>
      <c r="B652" s="11">
        <v>201505</v>
      </c>
      <c r="C652" s="11">
        <v>1234</v>
      </c>
      <c r="D652" s="11">
        <v>1</v>
      </c>
      <c r="E652" s="16" t="s">
        <v>410</v>
      </c>
      <c r="F652" s="16" t="s">
        <v>5</v>
      </c>
      <c r="G652" s="11" t="s">
        <v>1583</v>
      </c>
      <c r="H652" s="13" t="s">
        <v>1277</v>
      </c>
      <c r="I652" s="13">
        <v>37</v>
      </c>
      <c r="J652" s="14">
        <v>42132</v>
      </c>
      <c r="K652" s="11" t="s">
        <v>923</v>
      </c>
      <c r="L652" s="11">
        <v>1</v>
      </c>
      <c r="M652" s="11" t="s">
        <v>1116</v>
      </c>
      <c r="N652" s="15" t="s">
        <v>934</v>
      </c>
      <c r="O652" s="13">
        <f t="shared" si="60"/>
        <v>1</v>
      </c>
      <c r="P652" s="13" t="str">
        <f t="shared" si="61"/>
        <v>Atenciones Medicas</v>
      </c>
      <c r="Q652" s="13">
        <f t="shared" si="62"/>
        <v>2</v>
      </c>
      <c r="R652" s="13" t="str">
        <f t="shared" si="63"/>
        <v>Mujer</v>
      </c>
      <c r="S652" s="11">
        <f>VLOOKUP(I652,edades!$B$3:$D$17,3)</f>
        <v>9</v>
      </c>
      <c r="T652" s="11" t="str">
        <f>VLOOKUP(DataCExterna!I652,edades!$B$3:$D$17,2)</f>
        <v>de 35 a 39 años</v>
      </c>
      <c r="U652" s="11" t="s">
        <v>1116</v>
      </c>
      <c r="V652" s="26">
        <f t="shared" si="64"/>
        <v>1</v>
      </c>
      <c r="W652" s="24">
        <v>1</v>
      </c>
      <c r="X652" s="24">
        <v>0</v>
      </c>
    </row>
    <row r="653" spans="1:24" x14ac:dyDescent="0.25">
      <c r="A653" s="11">
        <f t="shared" si="65"/>
        <v>652</v>
      </c>
      <c r="B653" s="11">
        <v>201505</v>
      </c>
      <c r="C653" s="11">
        <v>1234</v>
      </c>
      <c r="D653" s="11">
        <v>1</v>
      </c>
      <c r="E653" s="16" t="s">
        <v>756</v>
      </c>
      <c r="F653" s="16" t="s">
        <v>5</v>
      </c>
      <c r="G653" s="11" t="s">
        <v>1942</v>
      </c>
      <c r="H653" s="13" t="s">
        <v>1277</v>
      </c>
      <c r="I653" s="13">
        <v>57</v>
      </c>
      <c r="J653" s="14">
        <v>42137</v>
      </c>
      <c r="K653" s="11" t="s">
        <v>927</v>
      </c>
      <c r="L653" s="11">
        <v>2</v>
      </c>
      <c r="M653" s="11" t="s">
        <v>1150</v>
      </c>
      <c r="N653" s="11" t="s">
        <v>935</v>
      </c>
      <c r="O653" s="13">
        <f t="shared" si="60"/>
        <v>2</v>
      </c>
      <c r="P653" s="13" t="str">
        <f t="shared" si="61"/>
        <v>Atenciones No Medicas</v>
      </c>
      <c r="Q653" s="13">
        <f t="shared" si="62"/>
        <v>2</v>
      </c>
      <c r="R653" s="13" t="str">
        <f t="shared" si="63"/>
        <v>Mujer</v>
      </c>
      <c r="S653" s="11">
        <f>VLOOKUP(I653,edades!$B$3:$D$17,3)</f>
        <v>13</v>
      </c>
      <c r="T653" s="11" t="str">
        <f>VLOOKUP(DataCExterna!I653,edades!$B$3:$D$17,2)</f>
        <v>de 55 a 59 años</v>
      </c>
      <c r="U653" s="11" t="s">
        <v>1150</v>
      </c>
      <c r="V653" s="26">
        <f t="shared" si="64"/>
        <v>0</v>
      </c>
      <c r="W653" s="24">
        <v>1</v>
      </c>
      <c r="X653" s="24">
        <v>0</v>
      </c>
    </row>
    <row r="654" spans="1:24" x14ac:dyDescent="0.25">
      <c r="A654" s="11">
        <f t="shared" si="65"/>
        <v>653</v>
      </c>
      <c r="B654" s="11">
        <v>201505</v>
      </c>
      <c r="C654" s="11">
        <v>1234</v>
      </c>
      <c r="D654" s="11">
        <v>1</v>
      </c>
      <c r="E654" s="16" t="s">
        <v>617</v>
      </c>
      <c r="F654" s="16" t="s">
        <v>5</v>
      </c>
      <c r="G654" s="11" t="s">
        <v>1870</v>
      </c>
      <c r="H654" s="13" t="s">
        <v>1277</v>
      </c>
      <c r="I654" s="13">
        <v>52</v>
      </c>
      <c r="J654" s="14">
        <v>42137</v>
      </c>
      <c r="K654" s="11" t="s">
        <v>927</v>
      </c>
      <c r="L654" s="11">
        <v>2</v>
      </c>
      <c r="M654" s="11" t="s">
        <v>223</v>
      </c>
      <c r="N654" s="15" t="s">
        <v>934</v>
      </c>
      <c r="O654" s="13">
        <f t="shared" si="60"/>
        <v>2</v>
      </c>
      <c r="P654" s="13" t="str">
        <f t="shared" si="61"/>
        <v>Atenciones No Medicas</v>
      </c>
      <c r="Q654" s="13">
        <f t="shared" si="62"/>
        <v>2</v>
      </c>
      <c r="R654" s="13" t="str">
        <f t="shared" si="63"/>
        <v>Mujer</v>
      </c>
      <c r="S654" s="11">
        <f>VLOOKUP(I654,edades!$B$3:$D$17,3)</f>
        <v>12</v>
      </c>
      <c r="T654" s="11" t="str">
        <f>VLOOKUP(DataCExterna!I654,edades!$B$3:$D$17,2)</f>
        <v>de 50 a 54 años</v>
      </c>
      <c r="U654" s="11" t="s">
        <v>223</v>
      </c>
      <c r="V654" s="26">
        <f t="shared" si="64"/>
        <v>1</v>
      </c>
      <c r="W654" s="26">
        <v>1</v>
      </c>
      <c r="X654" s="26">
        <v>1</v>
      </c>
    </row>
    <row r="655" spans="1:24" x14ac:dyDescent="0.25">
      <c r="A655" s="11">
        <f t="shared" si="65"/>
        <v>654</v>
      </c>
      <c r="B655" s="11">
        <v>201505</v>
      </c>
      <c r="C655" s="11">
        <v>1234</v>
      </c>
      <c r="D655" s="11">
        <v>1</v>
      </c>
      <c r="E655" s="16" t="s">
        <v>617</v>
      </c>
      <c r="F655" s="16" t="s">
        <v>5</v>
      </c>
      <c r="G655" s="11" t="s">
        <v>1871</v>
      </c>
      <c r="H655" s="13" t="s">
        <v>1277</v>
      </c>
      <c r="I655" s="13">
        <v>52</v>
      </c>
      <c r="J655" s="14">
        <v>42140</v>
      </c>
      <c r="K655" s="11" t="s">
        <v>927</v>
      </c>
      <c r="L655" s="11">
        <v>2</v>
      </c>
      <c r="M655" s="11" t="s">
        <v>235</v>
      </c>
      <c r="N655" s="11" t="s">
        <v>935</v>
      </c>
      <c r="O655" s="13">
        <f t="shared" si="60"/>
        <v>2</v>
      </c>
      <c r="P655" s="13" t="str">
        <f t="shared" si="61"/>
        <v>Atenciones No Medicas</v>
      </c>
      <c r="Q655" s="13">
        <f t="shared" si="62"/>
        <v>2</v>
      </c>
      <c r="R655" s="13" t="str">
        <f t="shared" si="63"/>
        <v>Mujer</v>
      </c>
      <c r="S655" s="11">
        <f>VLOOKUP(I655,edades!$B$3:$D$17,3)</f>
        <v>12</v>
      </c>
      <c r="T655" s="11" t="str">
        <f>VLOOKUP(DataCExterna!I655,edades!$B$3:$D$17,2)</f>
        <v>de 50 a 54 años</v>
      </c>
      <c r="U655" s="11" t="s">
        <v>235</v>
      </c>
      <c r="V655" s="26">
        <f t="shared" si="64"/>
        <v>0</v>
      </c>
      <c r="W655" s="24">
        <v>1</v>
      </c>
      <c r="X655" s="24">
        <v>0</v>
      </c>
    </row>
    <row r="656" spans="1:24" x14ac:dyDescent="0.25">
      <c r="A656" s="11">
        <f t="shared" si="65"/>
        <v>655</v>
      </c>
      <c r="B656" s="11">
        <v>201505</v>
      </c>
      <c r="C656" s="11">
        <v>1234</v>
      </c>
      <c r="D656" s="11">
        <v>1</v>
      </c>
      <c r="E656" s="16" t="s">
        <v>590</v>
      </c>
      <c r="F656" s="16" t="s">
        <v>5</v>
      </c>
      <c r="G656" s="11" t="s">
        <v>1983</v>
      </c>
      <c r="H656" s="13" t="s">
        <v>1276</v>
      </c>
      <c r="I656" s="13">
        <v>9</v>
      </c>
      <c r="J656" s="14">
        <v>42131</v>
      </c>
      <c r="K656" s="11" t="s">
        <v>932</v>
      </c>
      <c r="L656" s="11">
        <v>1</v>
      </c>
      <c r="M656" s="11" t="s">
        <v>1231</v>
      </c>
      <c r="N656" s="15" t="s">
        <v>934</v>
      </c>
      <c r="O656" s="13">
        <f t="shared" si="60"/>
        <v>1</v>
      </c>
      <c r="P656" s="13" t="str">
        <f t="shared" si="61"/>
        <v>Atenciones Medicas</v>
      </c>
      <c r="Q656" s="13">
        <f t="shared" si="62"/>
        <v>1</v>
      </c>
      <c r="R656" s="13" t="str">
        <f t="shared" si="63"/>
        <v>Hombre</v>
      </c>
      <c r="S656" s="11">
        <f>VLOOKUP(I656,edades!$B$3:$D$17,3)</f>
        <v>3</v>
      </c>
      <c r="T656" s="11" t="str">
        <f>VLOOKUP(DataCExterna!I656,edades!$B$3:$D$17,2)</f>
        <v>de 5 a 9 años</v>
      </c>
      <c r="U656" s="11" t="s">
        <v>1231</v>
      </c>
      <c r="V656" s="26">
        <f t="shared" si="64"/>
        <v>1</v>
      </c>
      <c r="W656" s="26">
        <v>1</v>
      </c>
      <c r="X656" s="26">
        <v>1</v>
      </c>
    </row>
    <row r="657" spans="1:24" x14ac:dyDescent="0.25">
      <c r="A657" s="11">
        <f t="shared" si="65"/>
        <v>656</v>
      </c>
      <c r="B657" s="11">
        <v>201505</v>
      </c>
      <c r="C657" s="11">
        <v>1234</v>
      </c>
      <c r="D657" s="11">
        <v>1</v>
      </c>
      <c r="E657" s="16" t="s">
        <v>360</v>
      </c>
      <c r="F657" s="16" t="s">
        <v>5</v>
      </c>
      <c r="G657" s="11" t="s">
        <v>1823</v>
      </c>
      <c r="H657" s="13" t="s">
        <v>1276</v>
      </c>
      <c r="I657" s="13">
        <v>66</v>
      </c>
      <c r="J657" s="14">
        <v>42125</v>
      </c>
      <c r="K657" s="11" t="s">
        <v>924</v>
      </c>
      <c r="L657" s="11">
        <v>1</v>
      </c>
      <c r="M657" s="11" t="s">
        <v>102</v>
      </c>
      <c r="N657" s="11" t="s">
        <v>936</v>
      </c>
      <c r="O657" s="13">
        <f t="shared" si="60"/>
        <v>1</v>
      </c>
      <c r="P657" s="13" t="str">
        <f t="shared" si="61"/>
        <v>Atenciones Medicas</v>
      </c>
      <c r="Q657" s="13">
        <f t="shared" si="62"/>
        <v>1</v>
      </c>
      <c r="R657" s="13" t="str">
        <f t="shared" si="63"/>
        <v>Hombre</v>
      </c>
      <c r="S657" s="11">
        <f>VLOOKUP(I657,edades!$B$3:$D$17,3)</f>
        <v>15</v>
      </c>
      <c r="T657" s="11" t="str">
        <f>VLOOKUP(DataCExterna!I657,edades!$B$3:$D$17,2)</f>
        <v>de 65 años a más</v>
      </c>
      <c r="U657" s="11" t="s">
        <v>102</v>
      </c>
      <c r="V657" s="26">
        <f t="shared" si="64"/>
        <v>0</v>
      </c>
      <c r="W657" s="24">
        <v>1</v>
      </c>
      <c r="X657" s="24">
        <v>0</v>
      </c>
    </row>
    <row r="658" spans="1:24" x14ac:dyDescent="0.25">
      <c r="A658" s="11">
        <f t="shared" si="65"/>
        <v>657</v>
      </c>
      <c r="B658" s="11">
        <v>201505</v>
      </c>
      <c r="C658" s="11">
        <v>1234</v>
      </c>
      <c r="D658" s="11">
        <v>1</v>
      </c>
      <c r="E658" s="16" t="s">
        <v>537</v>
      </c>
      <c r="F658" s="16" t="s">
        <v>5</v>
      </c>
      <c r="G658" s="11" t="s">
        <v>1945</v>
      </c>
      <c r="H658" s="13" t="s">
        <v>1277</v>
      </c>
      <c r="I658" s="13">
        <v>59</v>
      </c>
      <c r="J658" s="14">
        <v>42135</v>
      </c>
      <c r="K658" s="11" t="s">
        <v>927</v>
      </c>
      <c r="L658" s="11">
        <v>2</v>
      </c>
      <c r="M658" s="11" t="s">
        <v>1130</v>
      </c>
      <c r="N658" s="11" t="s">
        <v>936</v>
      </c>
      <c r="O658" s="13">
        <f t="shared" si="60"/>
        <v>2</v>
      </c>
      <c r="P658" s="13" t="str">
        <f t="shared" si="61"/>
        <v>Atenciones No Medicas</v>
      </c>
      <c r="Q658" s="13">
        <f t="shared" si="62"/>
        <v>2</v>
      </c>
      <c r="R658" s="13" t="str">
        <f t="shared" si="63"/>
        <v>Mujer</v>
      </c>
      <c r="S658" s="11">
        <f>VLOOKUP(I658,edades!$B$3:$D$17,3)</f>
        <v>13</v>
      </c>
      <c r="T658" s="11" t="str">
        <f>VLOOKUP(DataCExterna!I658,edades!$B$3:$D$17,2)</f>
        <v>de 55 a 59 años</v>
      </c>
      <c r="U658" s="11" t="s">
        <v>1130</v>
      </c>
      <c r="V658" s="26">
        <f t="shared" si="64"/>
        <v>0</v>
      </c>
      <c r="W658" s="24">
        <v>1</v>
      </c>
      <c r="X658" s="24">
        <v>0</v>
      </c>
    </row>
    <row r="659" spans="1:24" x14ac:dyDescent="0.25">
      <c r="A659" s="11">
        <f t="shared" si="65"/>
        <v>658</v>
      </c>
      <c r="B659" s="11">
        <v>201505</v>
      </c>
      <c r="C659" s="11">
        <v>1234</v>
      </c>
      <c r="D659" s="11">
        <v>1</v>
      </c>
      <c r="E659" s="16" t="s">
        <v>465</v>
      </c>
      <c r="F659" s="16" t="s">
        <v>5</v>
      </c>
      <c r="G659" s="11" t="s">
        <v>2015</v>
      </c>
      <c r="H659" s="13" t="s">
        <v>1277</v>
      </c>
      <c r="I659" s="13">
        <v>37</v>
      </c>
      <c r="J659" s="14">
        <v>42140</v>
      </c>
      <c r="K659" s="11" t="s">
        <v>928</v>
      </c>
      <c r="L659" s="11">
        <v>2</v>
      </c>
      <c r="M659" s="11" t="s">
        <v>1256</v>
      </c>
      <c r="N659" s="11" t="s">
        <v>935</v>
      </c>
      <c r="O659" s="13">
        <f t="shared" si="60"/>
        <v>2</v>
      </c>
      <c r="P659" s="13" t="str">
        <f t="shared" si="61"/>
        <v>Atenciones No Medicas</v>
      </c>
      <c r="Q659" s="13">
        <f t="shared" si="62"/>
        <v>2</v>
      </c>
      <c r="R659" s="13" t="str">
        <f t="shared" si="63"/>
        <v>Mujer</v>
      </c>
      <c r="S659" s="11">
        <f>VLOOKUP(I659,edades!$B$3:$D$17,3)</f>
        <v>9</v>
      </c>
      <c r="T659" s="11" t="str">
        <f>VLOOKUP(DataCExterna!I659,edades!$B$3:$D$17,2)</f>
        <v>de 35 a 39 años</v>
      </c>
      <c r="U659" s="11" t="s">
        <v>1256</v>
      </c>
      <c r="V659" s="26">
        <f t="shared" si="64"/>
        <v>0</v>
      </c>
      <c r="W659" s="24">
        <v>1</v>
      </c>
      <c r="X659" s="24">
        <v>0</v>
      </c>
    </row>
    <row r="660" spans="1:24" x14ac:dyDescent="0.25">
      <c r="A660" s="11">
        <f t="shared" si="65"/>
        <v>659</v>
      </c>
      <c r="B660" s="11">
        <v>201505</v>
      </c>
      <c r="C660" s="11">
        <v>1234</v>
      </c>
      <c r="D660" s="11">
        <v>1</v>
      </c>
      <c r="E660" s="16" t="s">
        <v>416</v>
      </c>
      <c r="F660" s="16" t="s">
        <v>5</v>
      </c>
      <c r="G660" s="11" t="s">
        <v>1709</v>
      </c>
      <c r="H660" s="13" t="s">
        <v>1277</v>
      </c>
      <c r="I660" s="13">
        <v>65</v>
      </c>
      <c r="J660" s="14">
        <v>42132</v>
      </c>
      <c r="K660" s="11" t="s">
        <v>923</v>
      </c>
      <c r="L660" s="11">
        <v>1</v>
      </c>
      <c r="M660" s="11" t="s">
        <v>1025</v>
      </c>
      <c r="N660" s="11" t="s">
        <v>936</v>
      </c>
      <c r="O660" s="13">
        <f t="shared" si="60"/>
        <v>1</v>
      </c>
      <c r="P660" s="13" t="str">
        <f t="shared" si="61"/>
        <v>Atenciones Medicas</v>
      </c>
      <c r="Q660" s="13">
        <f t="shared" si="62"/>
        <v>2</v>
      </c>
      <c r="R660" s="13" t="str">
        <f t="shared" si="63"/>
        <v>Mujer</v>
      </c>
      <c r="S660" s="11">
        <f>VLOOKUP(I660,edades!$B$3:$D$17,3)</f>
        <v>15</v>
      </c>
      <c r="T660" s="11" t="str">
        <f>VLOOKUP(DataCExterna!I660,edades!$B$3:$D$17,2)</f>
        <v>de 65 años a más</v>
      </c>
      <c r="U660" s="11" t="s">
        <v>1025</v>
      </c>
      <c r="V660" s="26">
        <f t="shared" si="64"/>
        <v>0</v>
      </c>
      <c r="W660" s="24">
        <v>1</v>
      </c>
      <c r="X660" s="24">
        <v>0</v>
      </c>
    </row>
    <row r="661" spans="1:24" x14ac:dyDescent="0.25">
      <c r="A661" s="11">
        <f t="shared" si="65"/>
        <v>660</v>
      </c>
      <c r="B661" s="11">
        <v>201505</v>
      </c>
      <c r="C661" s="11">
        <v>1234</v>
      </c>
      <c r="D661" s="11">
        <v>1</v>
      </c>
      <c r="E661" s="16" t="s">
        <v>633</v>
      </c>
      <c r="F661" s="16" t="s">
        <v>5</v>
      </c>
      <c r="G661" s="11" t="s">
        <v>1843</v>
      </c>
      <c r="H661" s="13" t="s">
        <v>1276</v>
      </c>
      <c r="I661" s="13">
        <v>49</v>
      </c>
      <c r="J661" s="14">
        <v>42125</v>
      </c>
      <c r="K661" s="11" t="s">
        <v>924</v>
      </c>
      <c r="L661" s="11">
        <v>1</v>
      </c>
      <c r="M661" s="11" t="s">
        <v>980</v>
      </c>
      <c r="N661" s="11" t="s">
        <v>936</v>
      </c>
      <c r="O661" s="13">
        <f t="shared" si="60"/>
        <v>1</v>
      </c>
      <c r="P661" s="13" t="str">
        <f t="shared" si="61"/>
        <v>Atenciones Medicas</v>
      </c>
      <c r="Q661" s="13">
        <f t="shared" si="62"/>
        <v>1</v>
      </c>
      <c r="R661" s="13" t="str">
        <f t="shared" si="63"/>
        <v>Hombre</v>
      </c>
      <c r="S661" s="11">
        <f>VLOOKUP(I661,edades!$B$3:$D$17,3)</f>
        <v>11</v>
      </c>
      <c r="T661" s="11" t="str">
        <f>VLOOKUP(DataCExterna!I661,edades!$B$3:$D$17,2)</f>
        <v>de 45 a 49 años</v>
      </c>
      <c r="U661" s="11" t="s">
        <v>980</v>
      </c>
      <c r="V661" s="26">
        <f t="shared" si="64"/>
        <v>0</v>
      </c>
      <c r="W661" s="24">
        <v>1</v>
      </c>
      <c r="X661" s="24">
        <v>0</v>
      </c>
    </row>
    <row r="662" spans="1:24" x14ac:dyDescent="0.25">
      <c r="A662" s="11">
        <f t="shared" si="65"/>
        <v>661</v>
      </c>
      <c r="B662" s="11">
        <v>201505</v>
      </c>
      <c r="C662" s="11">
        <v>1234</v>
      </c>
      <c r="D662" s="11">
        <v>1</v>
      </c>
      <c r="E662" s="16" t="s">
        <v>711</v>
      </c>
      <c r="F662" s="16" t="s">
        <v>5</v>
      </c>
      <c r="G662" s="11" t="s">
        <v>1595</v>
      </c>
      <c r="H662" s="13" t="s">
        <v>1276</v>
      </c>
      <c r="I662" s="13">
        <v>59</v>
      </c>
      <c r="J662" s="14">
        <v>42132</v>
      </c>
      <c r="K662" s="11" t="s">
        <v>923</v>
      </c>
      <c r="L662" s="11">
        <v>1</v>
      </c>
      <c r="M662" s="11" t="s">
        <v>1027</v>
      </c>
      <c r="N662" s="15" t="s">
        <v>934</v>
      </c>
      <c r="O662" s="13">
        <f t="shared" si="60"/>
        <v>1</v>
      </c>
      <c r="P662" s="13" t="str">
        <f t="shared" si="61"/>
        <v>Atenciones Medicas</v>
      </c>
      <c r="Q662" s="13">
        <f t="shared" si="62"/>
        <v>1</v>
      </c>
      <c r="R662" s="13" t="str">
        <f t="shared" si="63"/>
        <v>Hombre</v>
      </c>
      <c r="S662" s="11">
        <f>VLOOKUP(I662,edades!$B$3:$D$17,3)</f>
        <v>13</v>
      </c>
      <c r="T662" s="11" t="str">
        <f>VLOOKUP(DataCExterna!I662,edades!$B$3:$D$17,2)</f>
        <v>de 55 a 59 años</v>
      </c>
      <c r="U662" s="11" t="s">
        <v>1027</v>
      </c>
      <c r="V662" s="26">
        <f t="shared" si="64"/>
        <v>1</v>
      </c>
      <c r="W662" s="26">
        <v>1</v>
      </c>
      <c r="X662" s="26">
        <v>1</v>
      </c>
    </row>
    <row r="663" spans="1:24" x14ac:dyDescent="0.25">
      <c r="A663" s="11">
        <f t="shared" si="65"/>
        <v>662</v>
      </c>
      <c r="B663" s="11">
        <v>201505</v>
      </c>
      <c r="C663" s="11">
        <v>1234</v>
      </c>
      <c r="D663" s="11">
        <v>1</v>
      </c>
      <c r="E663" s="16" t="s">
        <v>529</v>
      </c>
      <c r="F663" s="16" t="s">
        <v>5</v>
      </c>
      <c r="G663" s="17" t="s">
        <v>1289</v>
      </c>
      <c r="H663" s="13" t="s">
        <v>1277</v>
      </c>
      <c r="I663" s="13">
        <v>35</v>
      </c>
      <c r="J663" s="14">
        <v>42131</v>
      </c>
      <c r="K663" s="11" t="s">
        <v>931</v>
      </c>
      <c r="L663" s="11">
        <v>1</v>
      </c>
      <c r="M663" s="11" t="s">
        <v>1115</v>
      </c>
      <c r="N663" s="15" t="s">
        <v>934</v>
      </c>
      <c r="O663" s="13">
        <f t="shared" si="60"/>
        <v>1</v>
      </c>
      <c r="P663" s="13" t="str">
        <f t="shared" si="61"/>
        <v>Atenciones Medicas</v>
      </c>
      <c r="Q663" s="13">
        <f t="shared" si="62"/>
        <v>2</v>
      </c>
      <c r="R663" s="13" t="str">
        <f t="shared" si="63"/>
        <v>Mujer</v>
      </c>
      <c r="S663" s="11">
        <f>VLOOKUP(I663,edades!$B$3:$D$17,3)</f>
        <v>9</v>
      </c>
      <c r="T663" s="11" t="str">
        <f>VLOOKUP(DataCExterna!I663,edades!$B$3:$D$17,2)</f>
        <v>de 35 a 39 años</v>
      </c>
      <c r="U663" s="11" t="s">
        <v>1115</v>
      </c>
      <c r="V663" s="26">
        <f t="shared" si="64"/>
        <v>1</v>
      </c>
      <c r="W663" s="25">
        <v>0</v>
      </c>
      <c r="X663" s="25">
        <v>1</v>
      </c>
    </row>
    <row r="664" spans="1:24" x14ac:dyDescent="0.25">
      <c r="A664" s="11">
        <f t="shared" si="65"/>
        <v>663</v>
      </c>
      <c r="B664" s="11">
        <v>201505</v>
      </c>
      <c r="C664" s="11">
        <v>1234</v>
      </c>
      <c r="D664" s="11">
        <v>1</v>
      </c>
      <c r="E664" s="16" t="s">
        <v>611</v>
      </c>
      <c r="F664" s="16" t="s">
        <v>5</v>
      </c>
      <c r="G664" s="11" t="s">
        <v>1632</v>
      </c>
      <c r="H664" s="13" t="s">
        <v>1277</v>
      </c>
      <c r="I664" s="13">
        <v>55</v>
      </c>
      <c r="J664" s="14">
        <v>42135</v>
      </c>
      <c r="K664" s="11" t="s">
        <v>923</v>
      </c>
      <c r="L664" s="11">
        <v>1</v>
      </c>
      <c r="M664" s="11" t="s">
        <v>49</v>
      </c>
      <c r="N664" s="15" t="s">
        <v>934</v>
      </c>
      <c r="O664" s="13">
        <f t="shared" si="60"/>
        <v>1</v>
      </c>
      <c r="P664" s="13" t="str">
        <f t="shared" si="61"/>
        <v>Atenciones Medicas</v>
      </c>
      <c r="Q664" s="13">
        <f t="shared" si="62"/>
        <v>2</v>
      </c>
      <c r="R664" s="13" t="str">
        <f t="shared" si="63"/>
        <v>Mujer</v>
      </c>
      <c r="S664" s="11">
        <f>VLOOKUP(I664,edades!$B$3:$D$17,3)</f>
        <v>13</v>
      </c>
      <c r="T664" s="11" t="str">
        <f>VLOOKUP(DataCExterna!I664,edades!$B$3:$D$17,2)</f>
        <v>de 55 a 59 años</v>
      </c>
      <c r="U664" s="11" t="s">
        <v>49</v>
      </c>
      <c r="V664" s="26">
        <f t="shared" si="64"/>
        <v>1</v>
      </c>
      <c r="W664" s="26">
        <v>1</v>
      </c>
      <c r="X664" s="26">
        <v>1</v>
      </c>
    </row>
    <row r="665" spans="1:24" x14ac:dyDescent="0.25">
      <c r="A665" s="11">
        <f t="shared" si="65"/>
        <v>664</v>
      </c>
      <c r="B665" s="11">
        <v>201505</v>
      </c>
      <c r="C665" s="11">
        <v>1234</v>
      </c>
      <c r="D665" s="11">
        <v>1</v>
      </c>
      <c r="E665" s="16" t="s">
        <v>730</v>
      </c>
      <c r="F665" s="16" t="s">
        <v>5</v>
      </c>
      <c r="G665" s="11" t="s">
        <v>1464</v>
      </c>
      <c r="H665" s="13" t="s">
        <v>1277</v>
      </c>
      <c r="I665" s="13">
        <v>82</v>
      </c>
      <c r="J665" s="14">
        <v>42125</v>
      </c>
      <c r="K665" s="11" t="s">
        <v>925</v>
      </c>
      <c r="L665" s="11">
        <v>1</v>
      </c>
      <c r="M665" s="11" t="s">
        <v>1056</v>
      </c>
      <c r="N665" s="11" t="s">
        <v>935</v>
      </c>
      <c r="O665" s="13">
        <f t="shared" si="60"/>
        <v>1</v>
      </c>
      <c r="P665" s="13" t="str">
        <f t="shared" si="61"/>
        <v>Atenciones Medicas</v>
      </c>
      <c r="Q665" s="13">
        <f t="shared" si="62"/>
        <v>2</v>
      </c>
      <c r="R665" s="13" t="str">
        <f t="shared" si="63"/>
        <v>Mujer</v>
      </c>
      <c r="S665" s="11">
        <f>VLOOKUP(I665,edades!$B$3:$D$17,3)</f>
        <v>15</v>
      </c>
      <c r="T665" s="11" t="str">
        <f>VLOOKUP(DataCExterna!I665,edades!$B$3:$D$17,2)</f>
        <v>de 65 años a más</v>
      </c>
      <c r="U665" s="11" t="s">
        <v>1056</v>
      </c>
      <c r="V665" s="26">
        <f t="shared" si="64"/>
        <v>0</v>
      </c>
      <c r="W665" s="24">
        <v>1</v>
      </c>
      <c r="X665" s="24">
        <v>0</v>
      </c>
    </row>
    <row r="666" spans="1:24" x14ac:dyDescent="0.25">
      <c r="A666" s="11">
        <f t="shared" si="65"/>
        <v>665</v>
      </c>
      <c r="B666" s="11">
        <v>201505</v>
      </c>
      <c r="C666" s="11">
        <v>1234</v>
      </c>
      <c r="D666" s="11">
        <v>1</v>
      </c>
      <c r="E666" s="16" t="s">
        <v>635</v>
      </c>
      <c r="F666" s="16" t="s">
        <v>5</v>
      </c>
      <c r="G666" s="11" t="s">
        <v>1837</v>
      </c>
      <c r="H666" s="13" t="s">
        <v>1277</v>
      </c>
      <c r="I666" s="13">
        <v>58</v>
      </c>
      <c r="J666" s="14">
        <v>42125</v>
      </c>
      <c r="K666" s="11" t="s">
        <v>924</v>
      </c>
      <c r="L666" s="11">
        <v>1</v>
      </c>
      <c r="M666" s="11" t="s">
        <v>983</v>
      </c>
      <c r="N666" s="15" t="s">
        <v>934</v>
      </c>
      <c r="O666" s="13">
        <f t="shared" si="60"/>
        <v>1</v>
      </c>
      <c r="P666" s="13" t="str">
        <f t="shared" si="61"/>
        <v>Atenciones Medicas</v>
      </c>
      <c r="Q666" s="13">
        <f t="shared" si="62"/>
        <v>2</v>
      </c>
      <c r="R666" s="13" t="str">
        <f t="shared" si="63"/>
        <v>Mujer</v>
      </c>
      <c r="S666" s="11">
        <f>VLOOKUP(I666,edades!$B$3:$D$17,3)</f>
        <v>13</v>
      </c>
      <c r="T666" s="11" t="str">
        <f>VLOOKUP(DataCExterna!I666,edades!$B$3:$D$17,2)</f>
        <v>de 55 a 59 años</v>
      </c>
      <c r="U666" s="11" t="s">
        <v>983</v>
      </c>
      <c r="V666" s="26">
        <f t="shared" si="64"/>
        <v>1</v>
      </c>
      <c r="W666" s="24">
        <v>1</v>
      </c>
      <c r="X666" s="24">
        <v>0</v>
      </c>
    </row>
    <row r="667" spans="1:24" x14ac:dyDescent="0.25">
      <c r="A667" s="11">
        <f t="shared" si="65"/>
        <v>666</v>
      </c>
      <c r="B667" s="11">
        <v>201505</v>
      </c>
      <c r="C667" s="11">
        <v>1234</v>
      </c>
      <c r="D667" s="11">
        <v>1</v>
      </c>
      <c r="E667" s="16" t="s">
        <v>388</v>
      </c>
      <c r="F667" s="16" t="s">
        <v>5</v>
      </c>
      <c r="G667" s="11" t="s">
        <v>1710</v>
      </c>
      <c r="H667" s="13" t="s">
        <v>1277</v>
      </c>
      <c r="I667" s="13">
        <v>71</v>
      </c>
      <c r="J667" s="14">
        <v>42131</v>
      </c>
      <c r="K667" s="11" t="s">
        <v>923</v>
      </c>
      <c r="L667" s="11">
        <v>1</v>
      </c>
      <c r="M667" s="11" t="s">
        <v>1112</v>
      </c>
      <c r="N667" s="11" t="s">
        <v>936</v>
      </c>
      <c r="O667" s="13">
        <f t="shared" si="60"/>
        <v>1</v>
      </c>
      <c r="P667" s="13" t="str">
        <f t="shared" si="61"/>
        <v>Atenciones Medicas</v>
      </c>
      <c r="Q667" s="13">
        <f t="shared" si="62"/>
        <v>2</v>
      </c>
      <c r="R667" s="13" t="str">
        <f t="shared" si="63"/>
        <v>Mujer</v>
      </c>
      <c r="S667" s="11">
        <f>VLOOKUP(I667,edades!$B$3:$D$17,3)</f>
        <v>15</v>
      </c>
      <c r="T667" s="11" t="str">
        <f>VLOOKUP(DataCExterna!I667,edades!$B$3:$D$17,2)</f>
        <v>de 65 años a más</v>
      </c>
      <c r="U667" s="11" t="s">
        <v>1112</v>
      </c>
      <c r="V667" s="26">
        <f t="shared" si="64"/>
        <v>0</v>
      </c>
      <c r="W667" s="24">
        <v>1</v>
      </c>
      <c r="X667" s="24">
        <v>0</v>
      </c>
    </row>
    <row r="668" spans="1:24" x14ac:dyDescent="0.25">
      <c r="A668" s="11">
        <f t="shared" si="65"/>
        <v>667</v>
      </c>
      <c r="B668" s="11">
        <v>201505</v>
      </c>
      <c r="C668" s="11">
        <v>1234</v>
      </c>
      <c r="D668" s="11">
        <v>1</v>
      </c>
      <c r="E668" s="16" t="s">
        <v>875</v>
      </c>
      <c r="F668" s="16" t="s">
        <v>5</v>
      </c>
      <c r="G668" s="11" t="s">
        <v>1919</v>
      </c>
      <c r="H668" s="13" t="s">
        <v>1277</v>
      </c>
      <c r="I668" s="13">
        <v>62</v>
      </c>
      <c r="J668" s="14">
        <v>42125</v>
      </c>
      <c r="K668" s="11" t="s">
        <v>927</v>
      </c>
      <c r="L668" s="11">
        <v>2</v>
      </c>
      <c r="M668" s="11" t="s">
        <v>1135</v>
      </c>
      <c r="N668" s="15" t="s">
        <v>934</v>
      </c>
      <c r="O668" s="13">
        <f t="shared" si="60"/>
        <v>2</v>
      </c>
      <c r="P668" s="13" t="str">
        <f t="shared" si="61"/>
        <v>Atenciones No Medicas</v>
      </c>
      <c r="Q668" s="13">
        <f t="shared" si="62"/>
        <v>2</v>
      </c>
      <c r="R668" s="13" t="str">
        <f t="shared" si="63"/>
        <v>Mujer</v>
      </c>
      <c r="S668" s="11">
        <f>VLOOKUP(I668,edades!$B$3:$D$17,3)</f>
        <v>14</v>
      </c>
      <c r="T668" s="11" t="str">
        <f>VLOOKUP(DataCExterna!I668,edades!$B$3:$D$17,2)</f>
        <v>de 60 a 64 años</v>
      </c>
      <c r="U668" s="11" t="s">
        <v>1135</v>
      </c>
      <c r="V668" s="26">
        <f t="shared" si="64"/>
        <v>1</v>
      </c>
      <c r="W668" s="24">
        <v>1</v>
      </c>
      <c r="X668" s="24">
        <v>0</v>
      </c>
    </row>
    <row r="669" spans="1:24" x14ac:dyDescent="0.25">
      <c r="A669" s="11">
        <f t="shared" si="65"/>
        <v>668</v>
      </c>
      <c r="B669" s="11">
        <v>201505</v>
      </c>
      <c r="C669" s="11">
        <v>1234</v>
      </c>
      <c r="D669" s="11">
        <v>1</v>
      </c>
      <c r="E669" s="16" t="s">
        <v>690</v>
      </c>
      <c r="F669" s="16" t="s">
        <v>5</v>
      </c>
      <c r="G669" s="11" t="s">
        <v>1660</v>
      </c>
      <c r="H669" s="13" t="s">
        <v>1277</v>
      </c>
      <c r="I669" s="13">
        <v>34</v>
      </c>
      <c r="J669" s="14">
        <v>42129</v>
      </c>
      <c r="K669" s="11" t="s">
        <v>923</v>
      </c>
      <c r="L669" s="11">
        <v>1</v>
      </c>
      <c r="M669" s="11" t="s">
        <v>103</v>
      </c>
      <c r="N669" s="15" t="s">
        <v>934</v>
      </c>
      <c r="O669" s="13">
        <f t="shared" si="60"/>
        <v>1</v>
      </c>
      <c r="P669" s="13" t="str">
        <f t="shared" si="61"/>
        <v>Atenciones Medicas</v>
      </c>
      <c r="Q669" s="13">
        <f t="shared" si="62"/>
        <v>2</v>
      </c>
      <c r="R669" s="13" t="str">
        <f t="shared" si="63"/>
        <v>Mujer</v>
      </c>
      <c r="S669" s="11">
        <f>VLOOKUP(I669,edades!$B$3:$D$17,3)</f>
        <v>9</v>
      </c>
      <c r="T669" s="11" t="str">
        <f>VLOOKUP(DataCExterna!I669,edades!$B$3:$D$17,2)</f>
        <v>de 35 a 39 años</v>
      </c>
      <c r="U669" s="11" t="s">
        <v>103</v>
      </c>
      <c r="V669" s="26">
        <f t="shared" si="64"/>
        <v>1</v>
      </c>
      <c r="W669" s="24">
        <v>1</v>
      </c>
      <c r="X669" s="24">
        <v>0</v>
      </c>
    </row>
    <row r="670" spans="1:24" x14ac:dyDescent="0.25">
      <c r="A670" s="11">
        <f t="shared" si="65"/>
        <v>669</v>
      </c>
      <c r="B670" s="11">
        <v>201505</v>
      </c>
      <c r="C670" s="11">
        <v>1234</v>
      </c>
      <c r="D670" s="11">
        <v>1</v>
      </c>
      <c r="E670" s="16" t="s">
        <v>893</v>
      </c>
      <c r="F670" s="16" t="s">
        <v>5</v>
      </c>
      <c r="G670" s="17" t="s">
        <v>1288</v>
      </c>
      <c r="H670" s="13" t="s">
        <v>1277</v>
      </c>
      <c r="I670" s="13">
        <v>35</v>
      </c>
      <c r="J670" s="14">
        <v>42132</v>
      </c>
      <c r="K670" s="11" t="s">
        <v>931</v>
      </c>
      <c r="L670" s="11">
        <v>1</v>
      </c>
      <c r="M670" s="11" t="s">
        <v>1240</v>
      </c>
      <c r="N670" s="11" t="s">
        <v>935</v>
      </c>
      <c r="O670" s="13">
        <f t="shared" si="60"/>
        <v>1</v>
      </c>
      <c r="P670" s="13" t="str">
        <f t="shared" si="61"/>
        <v>Atenciones Medicas</v>
      </c>
      <c r="Q670" s="13">
        <f t="shared" si="62"/>
        <v>2</v>
      </c>
      <c r="R670" s="13" t="str">
        <f t="shared" si="63"/>
        <v>Mujer</v>
      </c>
      <c r="S670" s="11">
        <f>VLOOKUP(I670,edades!$B$3:$D$17,3)</f>
        <v>9</v>
      </c>
      <c r="T670" s="11" t="str">
        <f>VLOOKUP(DataCExterna!I670,edades!$B$3:$D$17,2)</f>
        <v>de 35 a 39 años</v>
      </c>
      <c r="U670" s="11" t="s">
        <v>1240</v>
      </c>
      <c r="V670" s="26">
        <f t="shared" si="64"/>
        <v>0</v>
      </c>
      <c r="W670" s="23">
        <v>0</v>
      </c>
      <c r="X670" s="23">
        <v>0</v>
      </c>
    </row>
    <row r="671" spans="1:24" x14ac:dyDescent="0.25">
      <c r="A671" s="11">
        <f t="shared" si="65"/>
        <v>670</v>
      </c>
      <c r="B671" s="11">
        <v>201505</v>
      </c>
      <c r="C671" s="11">
        <v>1234</v>
      </c>
      <c r="D671" s="11">
        <v>1</v>
      </c>
      <c r="E671" s="16" t="s">
        <v>429</v>
      </c>
      <c r="F671" s="16" t="s">
        <v>5</v>
      </c>
      <c r="G671" s="11" t="s">
        <v>1811</v>
      </c>
      <c r="H671" s="13" t="s">
        <v>1277</v>
      </c>
      <c r="I671" s="13">
        <v>52</v>
      </c>
      <c r="J671" s="14">
        <v>42129</v>
      </c>
      <c r="K671" s="11" t="s">
        <v>924</v>
      </c>
      <c r="L671" s="11">
        <v>1</v>
      </c>
      <c r="M671" s="11" t="s">
        <v>22</v>
      </c>
      <c r="N671" s="11" t="s">
        <v>936</v>
      </c>
      <c r="O671" s="13">
        <f t="shared" si="60"/>
        <v>1</v>
      </c>
      <c r="P671" s="13" t="str">
        <f t="shared" si="61"/>
        <v>Atenciones Medicas</v>
      </c>
      <c r="Q671" s="13">
        <f t="shared" si="62"/>
        <v>2</v>
      </c>
      <c r="R671" s="13" t="str">
        <f t="shared" si="63"/>
        <v>Mujer</v>
      </c>
      <c r="S671" s="11">
        <f>VLOOKUP(I671,edades!$B$3:$D$17,3)</f>
        <v>12</v>
      </c>
      <c r="T671" s="11" t="str">
        <f>VLOOKUP(DataCExterna!I671,edades!$B$3:$D$17,2)</f>
        <v>de 50 a 54 años</v>
      </c>
      <c r="U671" s="11" t="s">
        <v>22</v>
      </c>
      <c r="V671" s="26">
        <f t="shared" si="64"/>
        <v>0</v>
      </c>
      <c r="W671" s="24">
        <v>1</v>
      </c>
      <c r="X671" s="24">
        <v>0</v>
      </c>
    </row>
    <row r="672" spans="1:24" x14ac:dyDescent="0.25">
      <c r="A672" s="11">
        <f t="shared" si="65"/>
        <v>671</v>
      </c>
      <c r="B672" s="11">
        <v>201505</v>
      </c>
      <c r="C672" s="11">
        <v>1234</v>
      </c>
      <c r="D672" s="11">
        <v>1</v>
      </c>
      <c r="E672" s="16" t="s">
        <v>485</v>
      </c>
      <c r="F672" s="16" t="s">
        <v>5</v>
      </c>
      <c r="G672" s="11" t="s">
        <v>1712</v>
      </c>
      <c r="H672" s="13" t="s">
        <v>1277</v>
      </c>
      <c r="I672" s="13">
        <v>50</v>
      </c>
      <c r="J672" s="14">
        <v>42129</v>
      </c>
      <c r="K672" s="11" t="s">
        <v>923</v>
      </c>
      <c r="L672" s="11">
        <v>1</v>
      </c>
      <c r="M672" s="11" t="s">
        <v>13</v>
      </c>
      <c r="N672" s="11" t="s">
        <v>935</v>
      </c>
      <c r="O672" s="13">
        <f t="shared" si="60"/>
        <v>1</v>
      </c>
      <c r="P672" s="13" t="str">
        <f t="shared" si="61"/>
        <v>Atenciones Medicas</v>
      </c>
      <c r="Q672" s="13">
        <f t="shared" si="62"/>
        <v>2</v>
      </c>
      <c r="R672" s="13" t="str">
        <f t="shared" si="63"/>
        <v>Mujer</v>
      </c>
      <c r="S672" s="11">
        <f>VLOOKUP(I672,edades!$B$3:$D$17,3)</f>
        <v>12</v>
      </c>
      <c r="T672" s="11" t="str">
        <f>VLOOKUP(DataCExterna!I672,edades!$B$3:$D$17,2)</f>
        <v>de 50 a 54 años</v>
      </c>
      <c r="U672" s="11" t="s">
        <v>13</v>
      </c>
      <c r="V672" s="26">
        <f t="shared" si="64"/>
        <v>0</v>
      </c>
      <c r="W672" s="24">
        <v>1</v>
      </c>
      <c r="X672" s="24">
        <v>0</v>
      </c>
    </row>
    <row r="673" spans="1:24" x14ac:dyDescent="0.25">
      <c r="A673" s="11">
        <f t="shared" si="65"/>
        <v>672</v>
      </c>
      <c r="B673" s="11">
        <v>201505</v>
      </c>
      <c r="C673" s="11">
        <v>1234</v>
      </c>
      <c r="D673" s="11">
        <v>1</v>
      </c>
      <c r="E673" s="16" t="s">
        <v>479</v>
      </c>
      <c r="F673" s="16" t="s">
        <v>5</v>
      </c>
      <c r="G673" s="11" t="s">
        <v>1523</v>
      </c>
      <c r="H673" s="13" t="s">
        <v>1277</v>
      </c>
      <c r="I673" s="13">
        <v>66</v>
      </c>
      <c r="J673" s="14">
        <v>42125</v>
      </c>
      <c r="K673" s="11" t="s">
        <v>926</v>
      </c>
      <c r="L673" s="11">
        <v>2</v>
      </c>
      <c r="M673" s="11" t="s">
        <v>203</v>
      </c>
      <c r="N673" s="11" t="s">
        <v>936</v>
      </c>
      <c r="O673" s="13">
        <f t="shared" si="60"/>
        <v>2</v>
      </c>
      <c r="P673" s="13" t="str">
        <f t="shared" si="61"/>
        <v>Atenciones No Medicas</v>
      </c>
      <c r="Q673" s="13">
        <f t="shared" si="62"/>
        <v>2</v>
      </c>
      <c r="R673" s="13" t="str">
        <f t="shared" si="63"/>
        <v>Mujer</v>
      </c>
      <c r="S673" s="11">
        <f>VLOOKUP(I673,edades!$B$3:$D$17,3)</f>
        <v>15</v>
      </c>
      <c r="T673" s="11" t="str">
        <f>VLOOKUP(DataCExterna!I673,edades!$B$3:$D$17,2)</f>
        <v>de 65 años a más</v>
      </c>
      <c r="U673" s="11" t="s">
        <v>203</v>
      </c>
      <c r="V673" s="26">
        <f t="shared" si="64"/>
        <v>0</v>
      </c>
      <c r="W673" s="24">
        <v>1</v>
      </c>
      <c r="X673" s="24">
        <v>0</v>
      </c>
    </row>
    <row r="674" spans="1:24" x14ac:dyDescent="0.25">
      <c r="A674" s="11">
        <f t="shared" si="65"/>
        <v>673</v>
      </c>
      <c r="B674" s="11">
        <v>201505</v>
      </c>
      <c r="C674" s="11">
        <v>1234</v>
      </c>
      <c r="D674" s="11">
        <v>1</v>
      </c>
      <c r="E674" s="16" t="s">
        <v>412</v>
      </c>
      <c r="F674" s="16" t="s">
        <v>5</v>
      </c>
      <c r="G674" s="11" t="s">
        <v>1726</v>
      </c>
      <c r="H674" s="13" t="s">
        <v>1276</v>
      </c>
      <c r="I674" s="13">
        <v>75</v>
      </c>
      <c r="J674" s="14">
        <v>42133</v>
      </c>
      <c r="K674" s="11" t="s">
        <v>923</v>
      </c>
      <c r="L674" s="11">
        <v>1</v>
      </c>
      <c r="M674" s="11" t="s">
        <v>1044</v>
      </c>
      <c r="N674" s="15" t="s">
        <v>934</v>
      </c>
      <c r="O674" s="13">
        <f t="shared" si="60"/>
        <v>1</v>
      </c>
      <c r="P674" s="13" t="str">
        <f t="shared" si="61"/>
        <v>Atenciones Medicas</v>
      </c>
      <c r="Q674" s="13">
        <f t="shared" si="62"/>
        <v>1</v>
      </c>
      <c r="R674" s="13" t="str">
        <f t="shared" si="63"/>
        <v>Hombre</v>
      </c>
      <c r="S674" s="11">
        <f>VLOOKUP(I674,edades!$B$3:$D$17,3)</f>
        <v>15</v>
      </c>
      <c r="T674" s="11" t="str">
        <f>VLOOKUP(DataCExterna!I674,edades!$B$3:$D$17,2)</f>
        <v>de 65 años a más</v>
      </c>
      <c r="U674" s="11" t="s">
        <v>1044</v>
      </c>
      <c r="V674" s="26">
        <f t="shared" si="64"/>
        <v>1</v>
      </c>
      <c r="W674" s="26">
        <v>1</v>
      </c>
      <c r="X674" s="26">
        <v>1</v>
      </c>
    </row>
    <row r="675" spans="1:24" x14ac:dyDescent="0.25">
      <c r="A675" s="11">
        <f t="shared" si="65"/>
        <v>674</v>
      </c>
      <c r="B675" s="11">
        <v>201505</v>
      </c>
      <c r="C675" s="11">
        <v>1234</v>
      </c>
      <c r="D675" s="11">
        <v>1</v>
      </c>
      <c r="E675" s="16" t="s">
        <v>807</v>
      </c>
      <c r="F675" s="16" t="s">
        <v>5</v>
      </c>
      <c r="G675" s="11" t="s">
        <v>1395</v>
      </c>
      <c r="H675" s="13" t="s">
        <v>1277</v>
      </c>
      <c r="I675" s="13">
        <v>4</v>
      </c>
      <c r="J675" s="14">
        <v>42129</v>
      </c>
      <c r="K675" s="11" t="s">
        <v>925</v>
      </c>
      <c r="L675" s="11">
        <v>1</v>
      </c>
      <c r="M675" s="11" t="s">
        <v>1171</v>
      </c>
      <c r="N675" s="11" t="s">
        <v>936</v>
      </c>
      <c r="O675" s="13">
        <f t="shared" si="60"/>
        <v>1</v>
      </c>
      <c r="P675" s="13" t="str">
        <f t="shared" si="61"/>
        <v>Atenciones Medicas</v>
      </c>
      <c r="Q675" s="13">
        <f t="shared" si="62"/>
        <v>2</v>
      </c>
      <c r="R675" s="13" t="str">
        <f t="shared" si="63"/>
        <v>Mujer</v>
      </c>
      <c r="S675" s="11">
        <f>VLOOKUP(I675,edades!$B$3:$D$17,3)</f>
        <v>2</v>
      </c>
      <c r="T675" s="11" t="str">
        <f>VLOOKUP(DataCExterna!I675,edades!$B$3:$D$17,2)</f>
        <v>de 1 a 4 años</v>
      </c>
      <c r="U675" s="11" t="s">
        <v>1171</v>
      </c>
      <c r="V675" s="26">
        <f t="shared" si="64"/>
        <v>0</v>
      </c>
      <c r="W675" s="24">
        <v>1</v>
      </c>
      <c r="X675" s="24">
        <v>0</v>
      </c>
    </row>
    <row r="676" spans="1:24" x14ac:dyDescent="0.25">
      <c r="A676" s="11">
        <f t="shared" si="65"/>
        <v>675</v>
      </c>
      <c r="B676" s="11">
        <v>201505</v>
      </c>
      <c r="C676" s="11">
        <v>1234</v>
      </c>
      <c r="D676" s="11">
        <v>1</v>
      </c>
      <c r="E676" s="16" t="s">
        <v>588</v>
      </c>
      <c r="F676" s="16" t="s">
        <v>5</v>
      </c>
      <c r="G676" s="11" t="s">
        <v>1587</v>
      </c>
      <c r="H676" s="13" t="s">
        <v>1277</v>
      </c>
      <c r="I676" s="13">
        <v>42</v>
      </c>
      <c r="J676" s="14">
        <v>42135</v>
      </c>
      <c r="K676" s="11" t="s">
        <v>923</v>
      </c>
      <c r="L676" s="11">
        <v>1</v>
      </c>
      <c r="M676" s="11" t="s">
        <v>43</v>
      </c>
      <c r="N676" s="11" t="s">
        <v>935</v>
      </c>
      <c r="O676" s="13">
        <f t="shared" si="60"/>
        <v>1</v>
      </c>
      <c r="P676" s="13" t="str">
        <f t="shared" si="61"/>
        <v>Atenciones Medicas</v>
      </c>
      <c r="Q676" s="13">
        <f t="shared" si="62"/>
        <v>2</v>
      </c>
      <c r="R676" s="13" t="str">
        <f t="shared" si="63"/>
        <v>Mujer</v>
      </c>
      <c r="S676" s="11">
        <f>VLOOKUP(I676,edades!$B$3:$D$17,3)</f>
        <v>10</v>
      </c>
      <c r="T676" s="11" t="str">
        <f>VLOOKUP(DataCExterna!I676,edades!$B$3:$D$17,2)</f>
        <v>de 40 a 44 años</v>
      </c>
      <c r="U676" s="11" t="s">
        <v>43</v>
      </c>
      <c r="V676" s="26">
        <f t="shared" si="64"/>
        <v>0</v>
      </c>
      <c r="W676" s="24">
        <v>1</v>
      </c>
      <c r="X676" s="24">
        <v>0</v>
      </c>
    </row>
    <row r="677" spans="1:24" x14ac:dyDescent="0.25">
      <c r="A677" s="11">
        <f t="shared" si="65"/>
        <v>676</v>
      </c>
      <c r="B677" s="11">
        <v>201505</v>
      </c>
      <c r="C677" s="11">
        <v>1234</v>
      </c>
      <c r="D677" s="11">
        <v>1</v>
      </c>
      <c r="E677" s="16" t="s">
        <v>372</v>
      </c>
      <c r="F677" s="16" t="s">
        <v>5</v>
      </c>
      <c r="G677" s="11" t="s">
        <v>1591</v>
      </c>
      <c r="H677" s="13" t="s">
        <v>1277</v>
      </c>
      <c r="I677" s="13">
        <v>78</v>
      </c>
      <c r="J677" s="14">
        <v>42129</v>
      </c>
      <c r="K677" s="11" t="s">
        <v>923</v>
      </c>
      <c r="L677" s="11">
        <v>1</v>
      </c>
      <c r="M677" s="11" t="s">
        <v>1207</v>
      </c>
      <c r="N677" s="15" t="s">
        <v>934</v>
      </c>
      <c r="O677" s="13">
        <f t="shared" si="60"/>
        <v>1</v>
      </c>
      <c r="P677" s="13" t="str">
        <f t="shared" si="61"/>
        <v>Atenciones Medicas</v>
      </c>
      <c r="Q677" s="13">
        <f t="shared" si="62"/>
        <v>2</v>
      </c>
      <c r="R677" s="13" t="str">
        <f t="shared" si="63"/>
        <v>Mujer</v>
      </c>
      <c r="S677" s="11">
        <f>VLOOKUP(I677,edades!$B$3:$D$17,3)</f>
        <v>15</v>
      </c>
      <c r="T677" s="11" t="str">
        <f>VLOOKUP(DataCExterna!I677,edades!$B$3:$D$17,2)</f>
        <v>de 65 años a más</v>
      </c>
      <c r="U677" s="11" t="s">
        <v>1207</v>
      </c>
      <c r="V677" s="26">
        <f t="shared" si="64"/>
        <v>1</v>
      </c>
      <c r="W677" s="24">
        <v>1</v>
      </c>
      <c r="X677" s="24">
        <v>0</v>
      </c>
    </row>
    <row r="678" spans="1:24" x14ac:dyDescent="0.25">
      <c r="A678" s="11">
        <f t="shared" si="65"/>
        <v>677</v>
      </c>
      <c r="B678" s="11">
        <v>201505</v>
      </c>
      <c r="C678" s="11">
        <v>1234</v>
      </c>
      <c r="D678" s="11">
        <v>1</v>
      </c>
      <c r="E678" s="16" t="s">
        <v>367</v>
      </c>
      <c r="F678" s="16" t="s">
        <v>5</v>
      </c>
      <c r="G678" s="11" t="s">
        <v>1693</v>
      </c>
      <c r="H678" s="13" t="s">
        <v>1276</v>
      </c>
      <c r="I678" s="13">
        <v>68</v>
      </c>
      <c r="J678" s="14">
        <v>42129</v>
      </c>
      <c r="K678" s="11" t="s">
        <v>923</v>
      </c>
      <c r="L678" s="11">
        <v>1</v>
      </c>
      <c r="M678" s="11" t="s">
        <v>247</v>
      </c>
      <c r="N678" s="11" t="s">
        <v>935</v>
      </c>
      <c r="O678" s="13">
        <f t="shared" si="60"/>
        <v>1</v>
      </c>
      <c r="P678" s="13" t="str">
        <f t="shared" si="61"/>
        <v>Atenciones Medicas</v>
      </c>
      <c r="Q678" s="13">
        <f t="shared" si="62"/>
        <v>1</v>
      </c>
      <c r="R678" s="13" t="str">
        <f t="shared" si="63"/>
        <v>Hombre</v>
      </c>
      <c r="S678" s="11">
        <f>VLOOKUP(I678,edades!$B$3:$D$17,3)</f>
        <v>15</v>
      </c>
      <c r="T678" s="11" t="str">
        <f>VLOOKUP(DataCExterna!I678,edades!$B$3:$D$17,2)</f>
        <v>de 65 años a más</v>
      </c>
      <c r="U678" s="11" t="s">
        <v>247</v>
      </c>
      <c r="V678" s="26">
        <f t="shared" si="64"/>
        <v>0</v>
      </c>
      <c r="W678" s="24">
        <v>1</v>
      </c>
      <c r="X678" s="24">
        <v>0</v>
      </c>
    </row>
    <row r="679" spans="1:24" x14ac:dyDescent="0.25">
      <c r="A679" s="11">
        <f t="shared" si="65"/>
        <v>678</v>
      </c>
      <c r="B679" s="11">
        <v>201505</v>
      </c>
      <c r="C679" s="11">
        <v>1234</v>
      </c>
      <c r="D679" s="11">
        <v>1</v>
      </c>
      <c r="E679" s="16" t="s">
        <v>653</v>
      </c>
      <c r="F679" s="16" t="s">
        <v>5</v>
      </c>
      <c r="G679" s="11" t="s">
        <v>1856</v>
      </c>
      <c r="H679" s="13" t="s">
        <v>1276</v>
      </c>
      <c r="I679" s="13">
        <v>70</v>
      </c>
      <c r="J679" s="14">
        <v>42134</v>
      </c>
      <c r="K679" s="11" t="s">
        <v>924</v>
      </c>
      <c r="L679" s="11">
        <v>1</v>
      </c>
      <c r="M679" s="11" t="s">
        <v>22</v>
      </c>
      <c r="N679" s="15" t="s">
        <v>934</v>
      </c>
      <c r="O679" s="13">
        <f t="shared" si="60"/>
        <v>1</v>
      </c>
      <c r="P679" s="13" t="str">
        <f t="shared" si="61"/>
        <v>Atenciones Medicas</v>
      </c>
      <c r="Q679" s="13">
        <f t="shared" si="62"/>
        <v>1</v>
      </c>
      <c r="R679" s="13" t="str">
        <f t="shared" si="63"/>
        <v>Hombre</v>
      </c>
      <c r="S679" s="11">
        <f>VLOOKUP(I679,edades!$B$3:$D$17,3)</f>
        <v>15</v>
      </c>
      <c r="T679" s="11" t="str">
        <f>VLOOKUP(DataCExterna!I679,edades!$B$3:$D$17,2)</f>
        <v>de 65 años a más</v>
      </c>
      <c r="U679" s="11" t="s">
        <v>22</v>
      </c>
      <c r="V679" s="26">
        <f t="shared" si="64"/>
        <v>1</v>
      </c>
      <c r="W679" s="26">
        <v>1</v>
      </c>
      <c r="X679" s="26">
        <v>1</v>
      </c>
    </row>
    <row r="680" spans="1:24" x14ac:dyDescent="0.25">
      <c r="A680" s="11">
        <f t="shared" si="65"/>
        <v>679</v>
      </c>
      <c r="B680" s="11">
        <v>201505</v>
      </c>
      <c r="C680" s="11">
        <v>1234</v>
      </c>
      <c r="D680" s="11">
        <v>1</v>
      </c>
      <c r="E680" s="16" t="s">
        <v>897</v>
      </c>
      <c r="F680" s="16" t="s">
        <v>5</v>
      </c>
      <c r="G680" s="21" t="s">
        <v>1430</v>
      </c>
      <c r="H680" s="13" t="s">
        <v>1276</v>
      </c>
      <c r="I680" s="13">
        <v>4</v>
      </c>
      <c r="J680" s="14">
        <v>42141</v>
      </c>
      <c r="K680" s="11" t="s">
        <v>925</v>
      </c>
      <c r="L680" s="11">
        <v>1</v>
      </c>
      <c r="M680" s="11" t="s">
        <v>318</v>
      </c>
      <c r="N680" s="11" t="s">
        <v>935</v>
      </c>
      <c r="O680" s="13">
        <f t="shared" si="60"/>
        <v>1</v>
      </c>
      <c r="P680" s="13" t="str">
        <f t="shared" si="61"/>
        <v>Atenciones Medicas</v>
      </c>
      <c r="Q680" s="13">
        <f t="shared" si="62"/>
        <v>1</v>
      </c>
      <c r="R680" s="13" t="str">
        <f t="shared" si="63"/>
        <v>Hombre</v>
      </c>
      <c r="S680" s="11">
        <f>VLOOKUP(I680,edades!$B$3:$D$17,3)</f>
        <v>2</v>
      </c>
      <c r="T680" s="11" t="str">
        <f>VLOOKUP(DataCExterna!I680,edades!$B$3:$D$17,2)</f>
        <v>de 1 a 4 años</v>
      </c>
      <c r="U680" s="11" t="s">
        <v>318</v>
      </c>
      <c r="V680" s="26">
        <f t="shared" si="64"/>
        <v>0</v>
      </c>
      <c r="W680" s="24">
        <v>1</v>
      </c>
      <c r="X680" s="24">
        <v>0</v>
      </c>
    </row>
    <row r="681" spans="1:24" x14ac:dyDescent="0.25">
      <c r="A681" s="11">
        <f t="shared" si="65"/>
        <v>680</v>
      </c>
      <c r="B681" s="11">
        <v>201505</v>
      </c>
      <c r="C681" s="11">
        <v>1234</v>
      </c>
      <c r="D681" s="11">
        <v>1</v>
      </c>
      <c r="E681" s="16" t="s">
        <v>837</v>
      </c>
      <c r="F681" s="16" t="s">
        <v>5</v>
      </c>
      <c r="G681" s="11" t="s">
        <v>1313</v>
      </c>
      <c r="H681" s="13" t="s">
        <v>1277</v>
      </c>
      <c r="I681" s="13">
        <v>48</v>
      </c>
      <c r="J681" s="14">
        <v>42133</v>
      </c>
      <c r="K681" s="11" t="s">
        <v>931</v>
      </c>
      <c r="L681" s="11">
        <v>1</v>
      </c>
      <c r="M681" s="11" t="s">
        <v>1022</v>
      </c>
      <c r="N681" s="15" t="s">
        <v>934</v>
      </c>
      <c r="O681" s="13">
        <f t="shared" si="60"/>
        <v>1</v>
      </c>
      <c r="P681" s="13" t="str">
        <f t="shared" si="61"/>
        <v>Atenciones Medicas</v>
      </c>
      <c r="Q681" s="13">
        <f t="shared" si="62"/>
        <v>2</v>
      </c>
      <c r="R681" s="13" t="str">
        <f t="shared" si="63"/>
        <v>Mujer</v>
      </c>
      <c r="S681" s="11">
        <f>VLOOKUP(I681,edades!$B$3:$D$17,3)</f>
        <v>11</v>
      </c>
      <c r="T681" s="11" t="str">
        <f>VLOOKUP(DataCExterna!I681,edades!$B$3:$D$17,2)</f>
        <v>de 45 a 49 años</v>
      </c>
      <c r="U681" s="11" t="s">
        <v>1022</v>
      </c>
      <c r="V681" s="26">
        <f t="shared" si="64"/>
        <v>1</v>
      </c>
      <c r="W681" s="26">
        <v>1</v>
      </c>
      <c r="X681" s="26">
        <v>1</v>
      </c>
    </row>
    <row r="682" spans="1:24" x14ac:dyDescent="0.25">
      <c r="A682" s="11">
        <f t="shared" si="65"/>
        <v>681</v>
      </c>
      <c r="B682" s="11">
        <v>201505</v>
      </c>
      <c r="C682" s="11">
        <v>1234</v>
      </c>
      <c r="D682" s="11">
        <v>1</v>
      </c>
      <c r="E682" s="16" t="s">
        <v>553</v>
      </c>
      <c r="F682" s="16" t="s">
        <v>5</v>
      </c>
      <c r="G682" s="11" t="s">
        <v>1485</v>
      </c>
      <c r="H682" s="13" t="s">
        <v>1276</v>
      </c>
      <c r="I682" s="13">
        <v>63</v>
      </c>
      <c r="J682" s="14">
        <v>42129</v>
      </c>
      <c r="K682" s="11" t="s">
        <v>925</v>
      </c>
      <c r="L682" s="11">
        <v>1</v>
      </c>
      <c r="M682" s="11" t="s">
        <v>1183</v>
      </c>
      <c r="N682" s="15" t="s">
        <v>934</v>
      </c>
      <c r="O682" s="13">
        <f t="shared" si="60"/>
        <v>1</v>
      </c>
      <c r="P682" s="13" t="str">
        <f t="shared" si="61"/>
        <v>Atenciones Medicas</v>
      </c>
      <c r="Q682" s="13">
        <f t="shared" si="62"/>
        <v>1</v>
      </c>
      <c r="R682" s="13" t="str">
        <f t="shared" si="63"/>
        <v>Hombre</v>
      </c>
      <c r="S682" s="11">
        <f>VLOOKUP(I682,edades!$B$3:$D$17,3)</f>
        <v>14</v>
      </c>
      <c r="T682" s="11" t="str">
        <f>VLOOKUP(DataCExterna!I682,edades!$B$3:$D$17,2)</f>
        <v>de 60 a 64 años</v>
      </c>
      <c r="U682" s="11" t="s">
        <v>1183</v>
      </c>
      <c r="V682" s="26">
        <f t="shared" si="64"/>
        <v>1</v>
      </c>
      <c r="W682" s="26">
        <v>1</v>
      </c>
      <c r="X682" s="26">
        <v>1</v>
      </c>
    </row>
    <row r="683" spans="1:24" x14ac:dyDescent="0.25">
      <c r="A683" s="11">
        <f t="shared" si="65"/>
        <v>682</v>
      </c>
      <c r="B683" s="11">
        <v>201505</v>
      </c>
      <c r="C683" s="11">
        <v>1234</v>
      </c>
      <c r="D683" s="11">
        <v>1</v>
      </c>
      <c r="E683" s="16" t="s">
        <v>580</v>
      </c>
      <c r="F683" s="16" t="s">
        <v>5</v>
      </c>
      <c r="G683" s="11" t="s">
        <v>1862</v>
      </c>
      <c r="H683" s="13" t="s">
        <v>1277</v>
      </c>
      <c r="I683" s="13">
        <v>58</v>
      </c>
      <c r="J683" s="14">
        <v>42125</v>
      </c>
      <c r="K683" s="11" t="s">
        <v>927</v>
      </c>
      <c r="L683" s="11">
        <v>2</v>
      </c>
      <c r="M683" s="11" t="s">
        <v>352</v>
      </c>
      <c r="N683" s="11" t="s">
        <v>935</v>
      </c>
      <c r="O683" s="13">
        <f t="shared" si="60"/>
        <v>2</v>
      </c>
      <c r="P683" s="13" t="str">
        <f t="shared" si="61"/>
        <v>Atenciones No Medicas</v>
      </c>
      <c r="Q683" s="13">
        <f t="shared" si="62"/>
        <v>2</v>
      </c>
      <c r="R683" s="13" t="str">
        <f t="shared" si="63"/>
        <v>Mujer</v>
      </c>
      <c r="S683" s="11">
        <f>VLOOKUP(I683,edades!$B$3:$D$17,3)</f>
        <v>13</v>
      </c>
      <c r="T683" s="11" t="str">
        <f>VLOOKUP(DataCExterna!I683,edades!$B$3:$D$17,2)</f>
        <v>de 55 a 59 años</v>
      </c>
      <c r="U683" s="11" t="s">
        <v>352</v>
      </c>
      <c r="V683" s="26">
        <f t="shared" si="64"/>
        <v>0</v>
      </c>
      <c r="W683" s="24">
        <v>1</v>
      </c>
      <c r="X683" s="24">
        <v>0</v>
      </c>
    </row>
    <row r="684" spans="1:24" x14ac:dyDescent="0.25">
      <c r="A684" s="11">
        <f t="shared" si="65"/>
        <v>683</v>
      </c>
      <c r="B684" s="11">
        <v>201505</v>
      </c>
      <c r="C684" s="11">
        <v>1234</v>
      </c>
      <c r="D684" s="11">
        <v>1</v>
      </c>
      <c r="E684" s="16" t="s">
        <v>371</v>
      </c>
      <c r="F684" s="16" t="s">
        <v>5</v>
      </c>
      <c r="G684" s="11" t="s">
        <v>1807</v>
      </c>
      <c r="H684" s="13" t="s">
        <v>1277</v>
      </c>
      <c r="I684" s="13">
        <v>39</v>
      </c>
      <c r="J684" s="14">
        <v>42129</v>
      </c>
      <c r="K684" s="11" t="s">
        <v>924</v>
      </c>
      <c r="L684" s="11">
        <v>1</v>
      </c>
      <c r="M684" s="11" t="s">
        <v>27</v>
      </c>
      <c r="N684" s="15" t="s">
        <v>934</v>
      </c>
      <c r="O684" s="13">
        <f t="shared" si="60"/>
        <v>1</v>
      </c>
      <c r="P684" s="13" t="str">
        <f t="shared" si="61"/>
        <v>Atenciones Medicas</v>
      </c>
      <c r="Q684" s="13">
        <f t="shared" si="62"/>
        <v>2</v>
      </c>
      <c r="R684" s="13" t="str">
        <f t="shared" si="63"/>
        <v>Mujer</v>
      </c>
      <c r="S684" s="11">
        <f>VLOOKUP(I684,edades!$B$3:$D$17,3)</f>
        <v>9</v>
      </c>
      <c r="T684" s="11" t="str">
        <f>VLOOKUP(DataCExterna!I684,edades!$B$3:$D$17,2)</f>
        <v>de 35 a 39 años</v>
      </c>
      <c r="U684" s="11" t="s">
        <v>27</v>
      </c>
      <c r="V684" s="26">
        <f t="shared" si="64"/>
        <v>1</v>
      </c>
      <c r="W684" s="26">
        <v>1</v>
      </c>
      <c r="X684" s="26">
        <v>1</v>
      </c>
    </row>
    <row r="685" spans="1:24" x14ac:dyDescent="0.25">
      <c r="A685" s="11">
        <f t="shared" si="65"/>
        <v>684</v>
      </c>
      <c r="B685" s="11">
        <v>201505</v>
      </c>
      <c r="C685" s="11">
        <v>1234</v>
      </c>
      <c r="D685" s="11">
        <v>1</v>
      </c>
      <c r="E685" s="16" t="s">
        <v>527</v>
      </c>
      <c r="F685" s="16" t="s">
        <v>5</v>
      </c>
      <c r="G685" s="11" t="s">
        <v>1438</v>
      </c>
      <c r="H685" s="13" t="s">
        <v>1277</v>
      </c>
      <c r="I685" s="13">
        <v>10</v>
      </c>
      <c r="J685" s="14">
        <v>42129</v>
      </c>
      <c r="K685" s="11" t="s">
        <v>925</v>
      </c>
      <c r="L685" s="11">
        <v>1</v>
      </c>
      <c r="M685" s="11" t="s">
        <v>191</v>
      </c>
      <c r="N685" s="11" t="s">
        <v>935</v>
      </c>
      <c r="O685" s="13">
        <f t="shared" si="60"/>
        <v>1</v>
      </c>
      <c r="P685" s="13" t="str">
        <f t="shared" si="61"/>
        <v>Atenciones Medicas</v>
      </c>
      <c r="Q685" s="13">
        <f t="shared" si="62"/>
        <v>2</v>
      </c>
      <c r="R685" s="13" t="str">
        <f t="shared" si="63"/>
        <v>Mujer</v>
      </c>
      <c r="S685" s="11">
        <f>VLOOKUP(I685,edades!$B$3:$D$17,3)</f>
        <v>4</v>
      </c>
      <c r="T685" s="11" t="str">
        <f>VLOOKUP(DataCExterna!I685,edades!$B$3:$D$17,2)</f>
        <v>de 10 a 14 años</v>
      </c>
      <c r="U685" s="11" t="s">
        <v>191</v>
      </c>
      <c r="V685" s="26">
        <f t="shared" si="64"/>
        <v>0</v>
      </c>
      <c r="W685" s="24">
        <v>1</v>
      </c>
      <c r="X685" s="24">
        <v>0</v>
      </c>
    </row>
    <row r="686" spans="1:24" x14ac:dyDescent="0.25">
      <c r="A686" s="11">
        <f t="shared" si="65"/>
        <v>685</v>
      </c>
      <c r="B686" s="11">
        <v>201505</v>
      </c>
      <c r="C686" s="11">
        <v>1234</v>
      </c>
      <c r="D686" s="11">
        <v>1</v>
      </c>
      <c r="E686" s="16" t="s">
        <v>449</v>
      </c>
      <c r="F686" s="16" t="s">
        <v>5</v>
      </c>
      <c r="G686" s="11" t="s">
        <v>1864</v>
      </c>
      <c r="H686" s="13" t="s">
        <v>1276</v>
      </c>
      <c r="I686" s="13">
        <v>54</v>
      </c>
      <c r="J686" s="14">
        <v>42137</v>
      </c>
      <c r="K686" s="11" t="s">
        <v>927</v>
      </c>
      <c r="L686" s="11">
        <v>2</v>
      </c>
      <c r="M686" s="11" t="s">
        <v>1142</v>
      </c>
      <c r="N686" s="11" t="s">
        <v>936</v>
      </c>
      <c r="O686" s="13">
        <f t="shared" si="60"/>
        <v>2</v>
      </c>
      <c r="P686" s="13" t="str">
        <f t="shared" si="61"/>
        <v>Atenciones No Medicas</v>
      </c>
      <c r="Q686" s="13">
        <f t="shared" si="62"/>
        <v>1</v>
      </c>
      <c r="R686" s="13" t="str">
        <f t="shared" si="63"/>
        <v>Hombre</v>
      </c>
      <c r="S686" s="11">
        <f>VLOOKUP(I686,edades!$B$3:$D$17,3)</f>
        <v>12</v>
      </c>
      <c r="T686" s="11" t="str">
        <f>VLOOKUP(DataCExterna!I686,edades!$B$3:$D$17,2)</f>
        <v>de 50 a 54 años</v>
      </c>
      <c r="U686" s="11" t="s">
        <v>1142</v>
      </c>
      <c r="V686" s="26">
        <f t="shared" si="64"/>
        <v>0</v>
      </c>
      <c r="W686" s="24">
        <v>1</v>
      </c>
      <c r="X686" s="24">
        <v>0</v>
      </c>
    </row>
    <row r="687" spans="1:24" x14ac:dyDescent="0.25">
      <c r="A687" s="11">
        <f t="shared" si="65"/>
        <v>686</v>
      </c>
      <c r="B687" s="11">
        <v>201505</v>
      </c>
      <c r="C687" s="11">
        <v>1234</v>
      </c>
      <c r="D687" s="11">
        <v>1</v>
      </c>
      <c r="E687" s="16" t="s">
        <v>414</v>
      </c>
      <c r="F687" s="16" t="s">
        <v>5</v>
      </c>
      <c r="G687" s="11" t="s">
        <v>1757</v>
      </c>
      <c r="H687" s="13" t="s">
        <v>1277</v>
      </c>
      <c r="I687" s="13">
        <v>53</v>
      </c>
      <c r="J687" s="14">
        <v>42129</v>
      </c>
      <c r="K687" s="11" t="s">
        <v>924</v>
      </c>
      <c r="L687" s="11">
        <v>1</v>
      </c>
      <c r="M687" s="11" t="s">
        <v>21</v>
      </c>
      <c r="N687" s="11" t="s">
        <v>935</v>
      </c>
      <c r="O687" s="13">
        <f t="shared" si="60"/>
        <v>1</v>
      </c>
      <c r="P687" s="13" t="str">
        <f t="shared" si="61"/>
        <v>Atenciones Medicas</v>
      </c>
      <c r="Q687" s="13">
        <f t="shared" si="62"/>
        <v>2</v>
      </c>
      <c r="R687" s="13" t="str">
        <f t="shared" si="63"/>
        <v>Mujer</v>
      </c>
      <c r="S687" s="11">
        <f>VLOOKUP(I687,edades!$B$3:$D$17,3)</f>
        <v>12</v>
      </c>
      <c r="T687" s="11" t="str">
        <f>VLOOKUP(DataCExterna!I687,edades!$B$3:$D$17,2)</f>
        <v>de 50 a 54 años</v>
      </c>
      <c r="U687" s="11" t="s">
        <v>21</v>
      </c>
      <c r="V687" s="26">
        <f t="shared" si="64"/>
        <v>0</v>
      </c>
      <c r="W687" s="24">
        <v>1</v>
      </c>
      <c r="X687" s="24">
        <v>0</v>
      </c>
    </row>
    <row r="688" spans="1:24" x14ac:dyDescent="0.25">
      <c r="A688" s="11">
        <f t="shared" si="65"/>
        <v>687</v>
      </c>
      <c r="B688" s="11">
        <v>201505</v>
      </c>
      <c r="C688" s="11">
        <v>1234</v>
      </c>
      <c r="D688" s="11">
        <v>1</v>
      </c>
      <c r="E688" s="16" t="s">
        <v>560</v>
      </c>
      <c r="F688" s="16" t="s">
        <v>5</v>
      </c>
      <c r="G688" s="11" t="s">
        <v>1999</v>
      </c>
      <c r="H688" s="13" t="s">
        <v>1276</v>
      </c>
      <c r="I688" s="13">
        <v>17</v>
      </c>
      <c r="J688" s="14">
        <v>42138</v>
      </c>
      <c r="K688" s="11" t="s">
        <v>928</v>
      </c>
      <c r="L688" s="11">
        <v>2</v>
      </c>
      <c r="M688" s="11" t="s">
        <v>167</v>
      </c>
      <c r="N688" s="11" t="s">
        <v>935</v>
      </c>
      <c r="O688" s="13">
        <f t="shared" si="60"/>
        <v>2</v>
      </c>
      <c r="P688" s="13" t="str">
        <f t="shared" si="61"/>
        <v>Atenciones No Medicas</v>
      </c>
      <c r="Q688" s="13">
        <f t="shared" si="62"/>
        <v>1</v>
      </c>
      <c r="R688" s="13" t="str">
        <f t="shared" si="63"/>
        <v>Hombre</v>
      </c>
      <c r="S688" s="11">
        <f>VLOOKUP(I688,edades!$B$3:$D$17,3)</f>
        <v>5</v>
      </c>
      <c r="T688" s="11" t="str">
        <f>VLOOKUP(DataCExterna!I688,edades!$B$3:$D$17,2)</f>
        <v>de 15 a 19 años</v>
      </c>
      <c r="U688" s="11" t="s">
        <v>167</v>
      </c>
      <c r="V688" s="26">
        <f t="shared" si="64"/>
        <v>0</v>
      </c>
      <c r="W688" s="24">
        <v>1</v>
      </c>
      <c r="X688" s="24">
        <v>0</v>
      </c>
    </row>
    <row r="689" spans="1:24" x14ac:dyDescent="0.25">
      <c r="A689" s="11">
        <f t="shared" si="65"/>
        <v>688</v>
      </c>
      <c r="B689" s="11">
        <v>201505</v>
      </c>
      <c r="C689" s="11">
        <v>1234</v>
      </c>
      <c r="D689" s="11">
        <v>1</v>
      </c>
      <c r="E689" s="16" t="s">
        <v>736</v>
      </c>
      <c r="F689" s="16" t="s">
        <v>5</v>
      </c>
      <c r="G689" s="11" t="s">
        <v>1384</v>
      </c>
      <c r="H689" s="13" t="s">
        <v>1277</v>
      </c>
      <c r="I689" s="13">
        <v>69</v>
      </c>
      <c r="J689" s="14">
        <v>42132</v>
      </c>
      <c r="K689" s="11" t="s">
        <v>931</v>
      </c>
      <c r="L689" s="11">
        <v>1</v>
      </c>
      <c r="M689" s="11" t="s">
        <v>351</v>
      </c>
      <c r="N689" s="11" t="s">
        <v>936</v>
      </c>
      <c r="O689" s="13">
        <f t="shared" si="60"/>
        <v>1</v>
      </c>
      <c r="P689" s="13" t="str">
        <f t="shared" si="61"/>
        <v>Atenciones Medicas</v>
      </c>
      <c r="Q689" s="13">
        <f t="shared" si="62"/>
        <v>2</v>
      </c>
      <c r="R689" s="13" t="str">
        <f t="shared" si="63"/>
        <v>Mujer</v>
      </c>
      <c r="S689" s="11">
        <f>VLOOKUP(I689,edades!$B$3:$D$17,3)</f>
        <v>15</v>
      </c>
      <c r="T689" s="11" t="str">
        <f>VLOOKUP(DataCExterna!I689,edades!$B$3:$D$17,2)</f>
        <v>de 65 años a más</v>
      </c>
      <c r="U689" s="11" t="s">
        <v>351</v>
      </c>
      <c r="V689" s="26">
        <f t="shared" si="64"/>
        <v>0</v>
      </c>
      <c r="W689" s="24">
        <v>1</v>
      </c>
      <c r="X689" s="24">
        <v>0</v>
      </c>
    </row>
    <row r="690" spans="1:24" x14ac:dyDescent="0.25">
      <c r="A690" s="11">
        <f t="shared" si="65"/>
        <v>689</v>
      </c>
      <c r="B690" s="11">
        <v>201505</v>
      </c>
      <c r="C690" s="11">
        <v>1234</v>
      </c>
      <c r="D690" s="11">
        <v>1</v>
      </c>
      <c r="E690" s="16" t="s">
        <v>689</v>
      </c>
      <c r="F690" s="16" t="s">
        <v>5</v>
      </c>
      <c r="G690" s="11" t="s">
        <v>1504</v>
      </c>
      <c r="H690" s="13" t="s">
        <v>1276</v>
      </c>
      <c r="I690" s="13">
        <v>71</v>
      </c>
      <c r="J690" s="14">
        <v>42135</v>
      </c>
      <c r="K690" s="11" t="s">
        <v>926</v>
      </c>
      <c r="L690" s="11">
        <v>2</v>
      </c>
      <c r="M690" s="11" t="s">
        <v>1236</v>
      </c>
      <c r="N690" s="11" t="s">
        <v>936</v>
      </c>
      <c r="O690" s="13">
        <f t="shared" si="60"/>
        <v>2</v>
      </c>
      <c r="P690" s="13" t="str">
        <f t="shared" si="61"/>
        <v>Atenciones No Medicas</v>
      </c>
      <c r="Q690" s="13">
        <f t="shared" si="62"/>
        <v>1</v>
      </c>
      <c r="R690" s="13" t="str">
        <f t="shared" si="63"/>
        <v>Hombre</v>
      </c>
      <c r="S690" s="11">
        <f>VLOOKUP(I690,edades!$B$3:$D$17,3)</f>
        <v>15</v>
      </c>
      <c r="T690" s="11" t="str">
        <f>VLOOKUP(DataCExterna!I690,edades!$B$3:$D$17,2)</f>
        <v>de 65 años a más</v>
      </c>
      <c r="U690" s="11" t="s">
        <v>1236</v>
      </c>
      <c r="V690" s="26">
        <f t="shared" si="64"/>
        <v>0</v>
      </c>
      <c r="W690" s="24">
        <v>1</v>
      </c>
      <c r="X690" s="24">
        <v>0</v>
      </c>
    </row>
    <row r="691" spans="1:24" x14ac:dyDescent="0.25">
      <c r="A691" s="11">
        <f t="shared" si="65"/>
        <v>690</v>
      </c>
      <c r="B691" s="11">
        <v>201505</v>
      </c>
      <c r="C691" s="11">
        <v>1234</v>
      </c>
      <c r="D691" s="11">
        <v>1</v>
      </c>
      <c r="E691" s="16" t="s">
        <v>897</v>
      </c>
      <c r="F691" s="16" t="s">
        <v>5</v>
      </c>
      <c r="G691" s="21" t="s">
        <v>1430</v>
      </c>
      <c r="H691" s="13" t="s">
        <v>1276</v>
      </c>
      <c r="I691" s="13">
        <v>4</v>
      </c>
      <c r="J691" s="14">
        <v>42134</v>
      </c>
      <c r="K691" s="11" t="s">
        <v>932</v>
      </c>
      <c r="L691" s="11">
        <v>1</v>
      </c>
      <c r="M691" s="11" t="s">
        <v>347</v>
      </c>
      <c r="N691" s="11" t="s">
        <v>936</v>
      </c>
      <c r="O691" s="13">
        <f t="shared" si="60"/>
        <v>1</v>
      </c>
      <c r="P691" s="13" t="str">
        <f t="shared" si="61"/>
        <v>Atenciones Medicas</v>
      </c>
      <c r="Q691" s="13">
        <f t="shared" si="62"/>
        <v>1</v>
      </c>
      <c r="R691" s="13" t="str">
        <f t="shared" si="63"/>
        <v>Hombre</v>
      </c>
      <c r="S691" s="11">
        <f>VLOOKUP(I691,edades!$B$3:$D$17,3)</f>
        <v>2</v>
      </c>
      <c r="T691" s="11" t="str">
        <f>VLOOKUP(DataCExterna!I691,edades!$B$3:$D$17,2)</f>
        <v>de 1 a 4 años</v>
      </c>
      <c r="U691" s="11" t="s">
        <v>347</v>
      </c>
      <c r="V691" s="26">
        <f t="shared" si="64"/>
        <v>0</v>
      </c>
      <c r="W691" s="24">
        <v>0</v>
      </c>
      <c r="X691" s="24">
        <v>0</v>
      </c>
    </row>
    <row r="692" spans="1:24" x14ac:dyDescent="0.25">
      <c r="A692" s="11">
        <f t="shared" si="65"/>
        <v>691</v>
      </c>
      <c r="B692" s="11">
        <v>201505</v>
      </c>
      <c r="C692" s="11">
        <v>1234</v>
      </c>
      <c r="D692" s="11">
        <v>1</v>
      </c>
      <c r="E692" s="16" t="s">
        <v>444</v>
      </c>
      <c r="F692" s="16" t="s">
        <v>5</v>
      </c>
      <c r="G692" s="11" t="s">
        <v>1467</v>
      </c>
      <c r="H692" s="13" t="s">
        <v>1277</v>
      </c>
      <c r="I692" s="13">
        <v>42</v>
      </c>
      <c r="J692" s="14">
        <v>42125</v>
      </c>
      <c r="K692" s="11" t="s">
        <v>925</v>
      </c>
      <c r="L692" s="11">
        <v>1</v>
      </c>
      <c r="M692" s="11" t="s">
        <v>1059</v>
      </c>
      <c r="N692" s="15" t="s">
        <v>934</v>
      </c>
      <c r="O692" s="13">
        <f t="shared" si="60"/>
        <v>1</v>
      </c>
      <c r="P692" s="13" t="str">
        <f t="shared" si="61"/>
        <v>Atenciones Medicas</v>
      </c>
      <c r="Q692" s="13">
        <f t="shared" si="62"/>
        <v>2</v>
      </c>
      <c r="R692" s="13" t="str">
        <f t="shared" si="63"/>
        <v>Mujer</v>
      </c>
      <c r="S692" s="11">
        <f>VLOOKUP(I692,edades!$B$3:$D$17,3)</f>
        <v>10</v>
      </c>
      <c r="T692" s="11" t="str">
        <f>VLOOKUP(DataCExterna!I692,edades!$B$3:$D$17,2)</f>
        <v>de 40 a 44 años</v>
      </c>
      <c r="U692" s="11" t="s">
        <v>1059</v>
      </c>
      <c r="V692" s="26">
        <f t="shared" si="64"/>
        <v>1</v>
      </c>
      <c r="W692" s="26">
        <v>1</v>
      </c>
      <c r="X692" s="26">
        <v>1</v>
      </c>
    </row>
    <row r="693" spans="1:24" x14ac:dyDescent="0.25">
      <c r="A693" s="11">
        <f t="shared" si="65"/>
        <v>692</v>
      </c>
      <c r="B693" s="11">
        <v>201505</v>
      </c>
      <c r="C693" s="11">
        <v>1234</v>
      </c>
      <c r="D693" s="11">
        <v>1</v>
      </c>
      <c r="E693" s="16" t="s">
        <v>525</v>
      </c>
      <c r="F693" s="16" t="s">
        <v>5</v>
      </c>
      <c r="G693" s="11" t="s">
        <v>2029</v>
      </c>
      <c r="H693" s="13" t="s">
        <v>1276</v>
      </c>
      <c r="I693" s="13">
        <v>39</v>
      </c>
      <c r="J693" s="14">
        <v>42138</v>
      </c>
      <c r="K693" s="11" t="s">
        <v>928</v>
      </c>
      <c r="L693" s="11">
        <v>2</v>
      </c>
      <c r="M693" s="11" t="s">
        <v>1250</v>
      </c>
      <c r="N693" s="15" t="s">
        <v>934</v>
      </c>
      <c r="O693" s="13">
        <f t="shared" si="60"/>
        <v>2</v>
      </c>
      <c r="P693" s="13" t="str">
        <f t="shared" si="61"/>
        <v>Atenciones No Medicas</v>
      </c>
      <c r="Q693" s="13">
        <f t="shared" si="62"/>
        <v>1</v>
      </c>
      <c r="R693" s="13" t="str">
        <f t="shared" si="63"/>
        <v>Hombre</v>
      </c>
      <c r="S693" s="11">
        <f>VLOOKUP(I693,edades!$B$3:$D$17,3)</f>
        <v>9</v>
      </c>
      <c r="T693" s="11" t="str">
        <f>VLOOKUP(DataCExterna!I693,edades!$B$3:$D$17,2)</f>
        <v>de 35 a 39 años</v>
      </c>
      <c r="U693" s="11" t="s">
        <v>1250</v>
      </c>
      <c r="V693" s="26">
        <f t="shared" si="64"/>
        <v>1</v>
      </c>
      <c r="W693" s="26">
        <v>1</v>
      </c>
      <c r="X693" s="26">
        <v>1</v>
      </c>
    </row>
    <row r="694" spans="1:24" x14ac:dyDescent="0.25">
      <c r="A694" s="11">
        <f t="shared" si="65"/>
        <v>693</v>
      </c>
      <c r="B694" s="11">
        <v>201505</v>
      </c>
      <c r="C694" s="11">
        <v>1234</v>
      </c>
      <c r="D694" s="11">
        <v>1</v>
      </c>
      <c r="E694" s="16" t="s">
        <v>549</v>
      </c>
      <c r="F694" s="16" t="s">
        <v>5</v>
      </c>
      <c r="G694" s="11" t="s">
        <v>1892</v>
      </c>
      <c r="H694" s="13" t="s">
        <v>1276</v>
      </c>
      <c r="I694" s="13">
        <v>33</v>
      </c>
      <c r="J694" s="14">
        <v>42137</v>
      </c>
      <c r="K694" s="11" t="s">
        <v>927</v>
      </c>
      <c r="L694" s="11">
        <v>2</v>
      </c>
      <c r="M694" s="11" t="s">
        <v>1173</v>
      </c>
      <c r="N694" s="11" t="s">
        <v>935</v>
      </c>
      <c r="O694" s="13">
        <f t="shared" si="60"/>
        <v>2</v>
      </c>
      <c r="P694" s="13" t="str">
        <f t="shared" si="61"/>
        <v>Atenciones No Medicas</v>
      </c>
      <c r="Q694" s="13">
        <f t="shared" si="62"/>
        <v>1</v>
      </c>
      <c r="R694" s="13" t="str">
        <f t="shared" si="63"/>
        <v>Hombre</v>
      </c>
      <c r="S694" s="11">
        <f>VLOOKUP(I694,edades!$B$3:$D$17,3)</f>
        <v>9</v>
      </c>
      <c r="T694" s="11" t="str">
        <f>VLOOKUP(DataCExterna!I694,edades!$B$3:$D$17,2)</f>
        <v>de 35 a 39 años</v>
      </c>
      <c r="U694" s="11" t="s">
        <v>1173</v>
      </c>
      <c r="V694" s="26">
        <f t="shared" si="64"/>
        <v>0</v>
      </c>
      <c r="W694" s="24">
        <v>1</v>
      </c>
      <c r="X694" s="24">
        <v>0</v>
      </c>
    </row>
    <row r="695" spans="1:24" x14ac:dyDescent="0.25">
      <c r="A695" s="11">
        <f t="shared" si="65"/>
        <v>694</v>
      </c>
      <c r="B695" s="11">
        <v>201505</v>
      </c>
      <c r="C695" s="11">
        <v>1234</v>
      </c>
      <c r="D695" s="11">
        <v>1</v>
      </c>
      <c r="E695" s="16" t="s">
        <v>605</v>
      </c>
      <c r="F695" s="16" t="s">
        <v>5</v>
      </c>
      <c r="G695" s="11" t="s">
        <v>1422</v>
      </c>
      <c r="H695" s="13" t="s">
        <v>1277</v>
      </c>
      <c r="I695" s="13">
        <v>7</v>
      </c>
      <c r="J695" s="14">
        <v>42135</v>
      </c>
      <c r="K695" s="11" t="s">
        <v>925</v>
      </c>
      <c r="L695" s="11">
        <v>1</v>
      </c>
      <c r="M695" s="11" t="s">
        <v>326</v>
      </c>
      <c r="N695" s="15" t="s">
        <v>934</v>
      </c>
      <c r="O695" s="13">
        <f t="shared" si="60"/>
        <v>1</v>
      </c>
      <c r="P695" s="13" t="str">
        <f t="shared" si="61"/>
        <v>Atenciones Medicas</v>
      </c>
      <c r="Q695" s="13">
        <f t="shared" si="62"/>
        <v>2</v>
      </c>
      <c r="R695" s="13" t="str">
        <f t="shared" si="63"/>
        <v>Mujer</v>
      </c>
      <c r="S695" s="11">
        <f>VLOOKUP(I695,edades!$B$3:$D$17,3)</f>
        <v>3</v>
      </c>
      <c r="T695" s="11" t="str">
        <f>VLOOKUP(DataCExterna!I695,edades!$B$3:$D$17,2)</f>
        <v>de 5 a 9 años</v>
      </c>
      <c r="U695" s="11" t="s">
        <v>326</v>
      </c>
      <c r="V695" s="26">
        <f t="shared" si="64"/>
        <v>1</v>
      </c>
      <c r="W695" s="24">
        <v>1</v>
      </c>
      <c r="X695" s="24">
        <v>0</v>
      </c>
    </row>
    <row r="696" spans="1:24" x14ac:dyDescent="0.25">
      <c r="A696" s="11">
        <f t="shared" si="65"/>
        <v>695</v>
      </c>
      <c r="B696" s="11">
        <v>201505</v>
      </c>
      <c r="C696" s="11">
        <v>1234</v>
      </c>
      <c r="D696" s="11">
        <v>1</v>
      </c>
      <c r="E696" s="16" t="s">
        <v>356</v>
      </c>
      <c r="F696" s="16" t="s">
        <v>5</v>
      </c>
      <c r="G696" s="11" t="s">
        <v>1549</v>
      </c>
      <c r="H696" s="13" t="s">
        <v>1276</v>
      </c>
      <c r="I696" s="13">
        <v>17</v>
      </c>
      <c r="J696" s="14">
        <v>42135</v>
      </c>
      <c r="K696" s="11" t="s">
        <v>923</v>
      </c>
      <c r="L696" s="11">
        <v>1</v>
      </c>
      <c r="M696" s="11" t="s">
        <v>1120</v>
      </c>
      <c r="N696" s="15" t="s">
        <v>934</v>
      </c>
      <c r="O696" s="13">
        <f t="shared" si="60"/>
        <v>1</v>
      </c>
      <c r="P696" s="13" t="str">
        <f t="shared" si="61"/>
        <v>Atenciones Medicas</v>
      </c>
      <c r="Q696" s="13">
        <f t="shared" si="62"/>
        <v>1</v>
      </c>
      <c r="R696" s="13" t="str">
        <f t="shared" si="63"/>
        <v>Hombre</v>
      </c>
      <c r="S696" s="11">
        <f>VLOOKUP(I696,edades!$B$3:$D$17,3)</f>
        <v>5</v>
      </c>
      <c r="T696" s="11" t="str">
        <f>VLOOKUP(DataCExterna!I696,edades!$B$3:$D$17,2)</f>
        <v>de 15 a 19 años</v>
      </c>
      <c r="U696" s="11" t="s">
        <v>1120</v>
      </c>
      <c r="V696" s="26">
        <f t="shared" si="64"/>
        <v>1</v>
      </c>
      <c r="W696" s="24">
        <v>1</v>
      </c>
      <c r="X696" s="24">
        <v>0</v>
      </c>
    </row>
    <row r="697" spans="1:24" x14ac:dyDescent="0.25">
      <c r="A697" s="11">
        <f t="shared" si="65"/>
        <v>696</v>
      </c>
      <c r="B697" s="11">
        <v>201505</v>
      </c>
      <c r="C697" s="11">
        <v>1234</v>
      </c>
      <c r="D697" s="11">
        <v>1</v>
      </c>
      <c r="E697" s="16" t="s">
        <v>661</v>
      </c>
      <c r="F697" s="16" t="s">
        <v>5</v>
      </c>
      <c r="G697" s="11" t="s">
        <v>1812</v>
      </c>
      <c r="H697" s="13" t="s">
        <v>1277</v>
      </c>
      <c r="I697" s="13">
        <v>69</v>
      </c>
      <c r="J697" s="14">
        <v>42135</v>
      </c>
      <c r="K697" s="11" t="s">
        <v>924</v>
      </c>
      <c r="L697" s="11">
        <v>1</v>
      </c>
      <c r="M697" s="11" t="s">
        <v>85</v>
      </c>
      <c r="N697" s="15" t="s">
        <v>934</v>
      </c>
      <c r="O697" s="13">
        <f t="shared" si="60"/>
        <v>1</v>
      </c>
      <c r="P697" s="13" t="str">
        <f t="shared" si="61"/>
        <v>Atenciones Medicas</v>
      </c>
      <c r="Q697" s="13">
        <f t="shared" si="62"/>
        <v>2</v>
      </c>
      <c r="R697" s="13" t="str">
        <f t="shared" si="63"/>
        <v>Mujer</v>
      </c>
      <c r="S697" s="11">
        <f>VLOOKUP(I697,edades!$B$3:$D$17,3)</f>
        <v>15</v>
      </c>
      <c r="T697" s="11" t="str">
        <f>VLOOKUP(DataCExterna!I697,edades!$B$3:$D$17,2)</f>
        <v>de 65 años a más</v>
      </c>
      <c r="U697" s="11" t="s">
        <v>85</v>
      </c>
      <c r="V697" s="26">
        <f t="shared" si="64"/>
        <v>1</v>
      </c>
      <c r="W697" s="24">
        <v>1</v>
      </c>
      <c r="X697" s="24">
        <v>0</v>
      </c>
    </row>
    <row r="698" spans="1:24" x14ac:dyDescent="0.25">
      <c r="A698" s="11">
        <f t="shared" si="65"/>
        <v>697</v>
      </c>
      <c r="B698" s="11">
        <v>201505</v>
      </c>
      <c r="C698" s="11">
        <v>1234</v>
      </c>
      <c r="D698" s="11">
        <v>1</v>
      </c>
      <c r="E698" s="16" t="s">
        <v>880</v>
      </c>
      <c r="F698" s="16" t="s">
        <v>5</v>
      </c>
      <c r="G698" s="11" t="s">
        <v>1484</v>
      </c>
      <c r="H698" s="13" t="s">
        <v>1276</v>
      </c>
      <c r="I698" s="13">
        <v>69</v>
      </c>
      <c r="J698" s="14">
        <v>42129</v>
      </c>
      <c r="K698" s="11" t="s">
        <v>925</v>
      </c>
      <c r="L698" s="11">
        <v>1</v>
      </c>
      <c r="M698" s="11" t="s">
        <v>1189</v>
      </c>
      <c r="N698" s="15" t="s">
        <v>934</v>
      </c>
      <c r="O698" s="13">
        <f t="shared" si="60"/>
        <v>1</v>
      </c>
      <c r="P698" s="13" t="str">
        <f t="shared" si="61"/>
        <v>Atenciones Medicas</v>
      </c>
      <c r="Q698" s="13">
        <f t="shared" si="62"/>
        <v>1</v>
      </c>
      <c r="R698" s="13" t="str">
        <f t="shared" si="63"/>
        <v>Hombre</v>
      </c>
      <c r="S698" s="11">
        <f>VLOOKUP(I698,edades!$B$3:$D$17,3)</f>
        <v>15</v>
      </c>
      <c r="T698" s="11" t="str">
        <f>VLOOKUP(DataCExterna!I698,edades!$B$3:$D$17,2)</f>
        <v>de 65 años a más</v>
      </c>
      <c r="U698" s="11" t="s">
        <v>1189</v>
      </c>
      <c r="V698" s="26">
        <f t="shared" si="64"/>
        <v>1</v>
      </c>
      <c r="W698" s="24">
        <v>1</v>
      </c>
      <c r="X698" s="24">
        <v>0</v>
      </c>
    </row>
    <row r="699" spans="1:24" x14ac:dyDescent="0.25">
      <c r="A699" s="11">
        <f t="shared" si="65"/>
        <v>698</v>
      </c>
      <c r="B699" s="11">
        <v>201505</v>
      </c>
      <c r="C699" s="11">
        <v>1234</v>
      </c>
      <c r="D699" s="11">
        <v>1</v>
      </c>
      <c r="E699" s="16" t="s">
        <v>769</v>
      </c>
      <c r="F699" s="16" t="s">
        <v>5</v>
      </c>
      <c r="G699" s="11" t="s">
        <v>2021</v>
      </c>
      <c r="H699" s="13" t="s">
        <v>1277</v>
      </c>
      <c r="I699" s="13">
        <v>35</v>
      </c>
      <c r="J699" s="14">
        <v>42138</v>
      </c>
      <c r="K699" s="11" t="s">
        <v>928</v>
      </c>
      <c r="L699" s="11">
        <v>2</v>
      </c>
      <c r="M699" s="11" t="s">
        <v>1248</v>
      </c>
      <c r="N699" s="11" t="s">
        <v>936</v>
      </c>
      <c r="O699" s="13">
        <f t="shared" si="60"/>
        <v>2</v>
      </c>
      <c r="P699" s="13" t="str">
        <f t="shared" si="61"/>
        <v>Atenciones No Medicas</v>
      </c>
      <c r="Q699" s="13">
        <f t="shared" si="62"/>
        <v>2</v>
      </c>
      <c r="R699" s="13" t="str">
        <f t="shared" si="63"/>
        <v>Mujer</v>
      </c>
      <c r="S699" s="11">
        <f>VLOOKUP(I699,edades!$B$3:$D$17,3)</f>
        <v>9</v>
      </c>
      <c r="T699" s="11" t="str">
        <f>VLOOKUP(DataCExterna!I699,edades!$B$3:$D$17,2)</f>
        <v>de 35 a 39 años</v>
      </c>
      <c r="U699" s="11" t="s">
        <v>1248</v>
      </c>
      <c r="V699" s="26">
        <f t="shared" si="64"/>
        <v>0</v>
      </c>
      <c r="W699" s="24">
        <v>1</v>
      </c>
      <c r="X699" s="24">
        <v>0</v>
      </c>
    </row>
    <row r="700" spans="1:24" x14ac:dyDescent="0.25">
      <c r="A700" s="11">
        <f t="shared" si="65"/>
        <v>699</v>
      </c>
      <c r="B700" s="11">
        <v>201505</v>
      </c>
      <c r="C700" s="11">
        <v>1234</v>
      </c>
      <c r="D700" s="11">
        <v>1</v>
      </c>
      <c r="E700" s="16" t="s">
        <v>778</v>
      </c>
      <c r="F700" s="16" t="s">
        <v>5</v>
      </c>
      <c r="G700" s="11" t="s">
        <v>1448</v>
      </c>
      <c r="H700" s="13" t="s">
        <v>1277</v>
      </c>
      <c r="I700" s="13">
        <v>47</v>
      </c>
      <c r="J700" s="14">
        <v>42141</v>
      </c>
      <c r="K700" s="11" t="s">
        <v>925</v>
      </c>
      <c r="L700" s="11">
        <v>1</v>
      </c>
      <c r="M700" s="11" t="s">
        <v>1082</v>
      </c>
      <c r="N700" s="11" t="s">
        <v>935</v>
      </c>
      <c r="O700" s="13">
        <f t="shared" si="60"/>
        <v>1</v>
      </c>
      <c r="P700" s="13" t="str">
        <f t="shared" si="61"/>
        <v>Atenciones Medicas</v>
      </c>
      <c r="Q700" s="13">
        <f t="shared" si="62"/>
        <v>2</v>
      </c>
      <c r="R700" s="13" t="str">
        <f t="shared" si="63"/>
        <v>Mujer</v>
      </c>
      <c r="S700" s="11">
        <f>VLOOKUP(I700,edades!$B$3:$D$17,3)</f>
        <v>11</v>
      </c>
      <c r="T700" s="11" t="str">
        <f>VLOOKUP(DataCExterna!I700,edades!$B$3:$D$17,2)</f>
        <v>de 45 a 49 años</v>
      </c>
      <c r="U700" s="11" t="s">
        <v>1082</v>
      </c>
      <c r="V700" s="26">
        <f t="shared" si="64"/>
        <v>0</v>
      </c>
      <c r="W700" s="24">
        <v>1</v>
      </c>
      <c r="X700" s="24">
        <v>0</v>
      </c>
    </row>
    <row r="701" spans="1:24" x14ac:dyDescent="0.25">
      <c r="A701" s="11">
        <f t="shared" si="65"/>
        <v>700</v>
      </c>
      <c r="B701" s="11">
        <v>201505</v>
      </c>
      <c r="C701" s="11">
        <v>1234</v>
      </c>
      <c r="D701" s="11">
        <v>1</v>
      </c>
      <c r="E701" s="16" t="s">
        <v>615</v>
      </c>
      <c r="F701" s="16" t="s">
        <v>5</v>
      </c>
      <c r="G701" s="11" t="s">
        <v>1521</v>
      </c>
      <c r="H701" s="13" t="s">
        <v>1277</v>
      </c>
      <c r="I701" s="13">
        <v>34</v>
      </c>
      <c r="J701" s="14">
        <v>42135</v>
      </c>
      <c r="K701" s="11" t="s">
        <v>926</v>
      </c>
      <c r="L701" s="11">
        <v>2</v>
      </c>
      <c r="M701" s="11" t="s">
        <v>1244</v>
      </c>
      <c r="N701" s="11" t="s">
        <v>936</v>
      </c>
      <c r="O701" s="13">
        <f t="shared" si="60"/>
        <v>2</v>
      </c>
      <c r="P701" s="13" t="str">
        <f t="shared" si="61"/>
        <v>Atenciones No Medicas</v>
      </c>
      <c r="Q701" s="13">
        <f t="shared" si="62"/>
        <v>2</v>
      </c>
      <c r="R701" s="13" t="str">
        <f t="shared" si="63"/>
        <v>Mujer</v>
      </c>
      <c r="S701" s="11">
        <f>VLOOKUP(I701,edades!$B$3:$D$17,3)</f>
        <v>9</v>
      </c>
      <c r="T701" s="11" t="str">
        <f>VLOOKUP(DataCExterna!I701,edades!$B$3:$D$17,2)</f>
        <v>de 35 a 39 años</v>
      </c>
      <c r="U701" s="11" t="s">
        <v>1244</v>
      </c>
      <c r="V701" s="26">
        <f t="shared" si="64"/>
        <v>0</v>
      </c>
      <c r="W701" s="24">
        <v>1</v>
      </c>
      <c r="X701" s="24">
        <v>0</v>
      </c>
    </row>
    <row r="702" spans="1:24" x14ac:dyDescent="0.25">
      <c r="A702" s="11">
        <f t="shared" si="65"/>
        <v>701</v>
      </c>
      <c r="B702" s="11">
        <v>201505</v>
      </c>
      <c r="C702" s="11">
        <v>1234</v>
      </c>
      <c r="D702" s="11">
        <v>1</v>
      </c>
      <c r="E702" s="16" t="s">
        <v>626</v>
      </c>
      <c r="F702" s="16" t="s">
        <v>5</v>
      </c>
      <c r="G702" s="11" t="s">
        <v>1609</v>
      </c>
      <c r="H702" s="13" t="s">
        <v>1276</v>
      </c>
      <c r="I702" s="13">
        <v>77</v>
      </c>
      <c r="J702" s="14">
        <v>42131</v>
      </c>
      <c r="K702" s="11" t="s">
        <v>923</v>
      </c>
      <c r="L702" s="11">
        <v>1</v>
      </c>
      <c r="M702" s="11" t="s">
        <v>1106</v>
      </c>
      <c r="N702" s="11" t="s">
        <v>935</v>
      </c>
      <c r="O702" s="13">
        <f t="shared" si="60"/>
        <v>1</v>
      </c>
      <c r="P702" s="13" t="str">
        <f t="shared" si="61"/>
        <v>Atenciones Medicas</v>
      </c>
      <c r="Q702" s="13">
        <f t="shared" si="62"/>
        <v>1</v>
      </c>
      <c r="R702" s="13" t="str">
        <f t="shared" si="63"/>
        <v>Hombre</v>
      </c>
      <c r="S702" s="11">
        <f>VLOOKUP(I702,edades!$B$3:$D$17,3)</f>
        <v>15</v>
      </c>
      <c r="T702" s="11" t="str">
        <f>VLOOKUP(DataCExterna!I702,edades!$B$3:$D$17,2)</f>
        <v>de 65 años a más</v>
      </c>
      <c r="U702" s="11" t="s">
        <v>1106</v>
      </c>
      <c r="V702" s="26">
        <f t="shared" si="64"/>
        <v>0</v>
      </c>
      <c r="W702" s="24">
        <v>1</v>
      </c>
      <c r="X702" s="24">
        <v>0</v>
      </c>
    </row>
    <row r="703" spans="1:24" x14ac:dyDescent="0.25">
      <c r="A703" s="11">
        <f t="shared" si="65"/>
        <v>702</v>
      </c>
      <c r="B703" s="11">
        <v>201505</v>
      </c>
      <c r="C703" s="11">
        <v>1234</v>
      </c>
      <c r="D703" s="11">
        <v>1</v>
      </c>
      <c r="E703" s="16" t="s">
        <v>723</v>
      </c>
      <c r="F703" s="16" t="s">
        <v>5</v>
      </c>
      <c r="G703" s="11" t="s">
        <v>1766</v>
      </c>
      <c r="H703" s="13" t="s">
        <v>1276</v>
      </c>
      <c r="I703" s="13">
        <v>73</v>
      </c>
      <c r="J703" s="14">
        <v>42129</v>
      </c>
      <c r="K703" s="11" t="s">
        <v>924</v>
      </c>
      <c r="L703" s="11">
        <v>1</v>
      </c>
      <c r="M703" s="11" t="s">
        <v>10</v>
      </c>
      <c r="N703" s="15" t="s">
        <v>934</v>
      </c>
      <c r="O703" s="13">
        <f t="shared" si="60"/>
        <v>1</v>
      </c>
      <c r="P703" s="13" t="str">
        <f t="shared" si="61"/>
        <v>Atenciones Medicas</v>
      </c>
      <c r="Q703" s="13">
        <f t="shared" si="62"/>
        <v>1</v>
      </c>
      <c r="R703" s="13" t="str">
        <f t="shared" si="63"/>
        <v>Hombre</v>
      </c>
      <c r="S703" s="11">
        <f>VLOOKUP(I703,edades!$B$3:$D$17,3)</f>
        <v>15</v>
      </c>
      <c r="T703" s="11" t="str">
        <f>VLOOKUP(DataCExterna!I703,edades!$B$3:$D$17,2)</f>
        <v>de 65 años a más</v>
      </c>
      <c r="U703" s="11" t="s">
        <v>10</v>
      </c>
      <c r="V703" s="26">
        <f t="shared" si="64"/>
        <v>1</v>
      </c>
      <c r="W703" s="26">
        <v>1</v>
      </c>
      <c r="X703" s="26">
        <v>1</v>
      </c>
    </row>
    <row r="704" spans="1:24" x14ac:dyDescent="0.25">
      <c r="A704" s="11">
        <f t="shared" si="65"/>
        <v>703</v>
      </c>
      <c r="B704" s="11">
        <v>201505</v>
      </c>
      <c r="C704" s="11">
        <v>1234</v>
      </c>
      <c r="D704" s="11">
        <v>1</v>
      </c>
      <c r="E704" s="16" t="s">
        <v>551</v>
      </c>
      <c r="F704" s="16" t="s">
        <v>5</v>
      </c>
      <c r="G704" s="11" t="s">
        <v>1317</v>
      </c>
      <c r="H704" s="13" t="s">
        <v>1277</v>
      </c>
      <c r="I704" s="13">
        <v>44</v>
      </c>
      <c r="J704" s="14">
        <v>42131</v>
      </c>
      <c r="K704" s="11" t="s">
        <v>931</v>
      </c>
      <c r="L704" s="11">
        <v>1</v>
      </c>
      <c r="M704" s="11" t="s">
        <v>1120</v>
      </c>
      <c r="N704" s="11" t="s">
        <v>935</v>
      </c>
      <c r="O704" s="13">
        <f t="shared" si="60"/>
        <v>1</v>
      </c>
      <c r="P704" s="13" t="str">
        <f t="shared" si="61"/>
        <v>Atenciones Medicas</v>
      </c>
      <c r="Q704" s="13">
        <f t="shared" si="62"/>
        <v>2</v>
      </c>
      <c r="R704" s="13" t="str">
        <f t="shared" si="63"/>
        <v>Mujer</v>
      </c>
      <c r="S704" s="11">
        <f>VLOOKUP(I704,edades!$B$3:$D$17,3)</f>
        <v>10</v>
      </c>
      <c r="T704" s="11" t="str">
        <f>VLOOKUP(DataCExterna!I704,edades!$B$3:$D$17,2)</f>
        <v>de 40 a 44 años</v>
      </c>
      <c r="U704" s="11" t="s">
        <v>1120</v>
      </c>
      <c r="V704" s="26">
        <f t="shared" si="64"/>
        <v>0</v>
      </c>
      <c r="W704" s="24">
        <v>1</v>
      </c>
      <c r="X704" s="24">
        <v>0</v>
      </c>
    </row>
    <row r="705" spans="1:24" x14ac:dyDescent="0.25">
      <c r="A705" s="11">
        <f t="shared" si="65"/>
        <v>704</v>
      </c>
      <c r="B705" s="11">
        <v>201505</v>
      </c>
      <c r="C705" s="11">
        <v>1234</v>
      </c>
      <c r="D705" s="11">
        <v>1</v>
      </c>
      <c r="E705" s="16" t="s">
        <v>913</v>
      </c>
      <c r="F705" s="16" t="s">
        <v>5</v>
      </c>
      <c r="G705" s="11" t="s">
        <v>1296</v>
      </c>
      <c r="H705" s="13" t="s">
        <v>1277</v>
      </c>
      <c r="I705" s="13">
        <v>33</v>
      </c>
      <c r="J705" s="14">
        <v>42138</v>
      </c>
      <c r="K705" s="11" t="s">
        <v>931</v>
      </c>
      <c r="L705" s="11">
        <v>1</v>
      </c>
      <c r="M705" s="11" t="s">
        <v>1202</v>
      </c>
      <c r="N705" s="11" t="s">
        <v>935</v>
      </c>
      <c r="O705" s="13">
        <f t="shared" si="60"/>
        <v>1</v>
      </c>
      <c r="P705" s="13" t="str">
        <f t="shared" si="61"/>
        <v>Atenciones Medicas</v>
      </c>
      <c r="Q705" s="13">
        <f t="shared" si="62"/>
        <v>2</v>
      </c>
      <c r="R705" s="13" t="str">
        <f t="shared" si="63"/>
        <v>Mujer</v>
      </c>
      <c r="S705" s="11">
        <f>VLOOKUP(I705,edades!$B$3:$D$17,3)</f>
        <v>9</v>
      </c>
      <c r="T705" s="11" t="str">
        <f>VLOOKUP(DataCExterna!I705,edades!$B$3:$D$17,2)</f>
        <v>de 35 a 39 años</v>
      </c>
      <c r="U705" s="11" t="s">
        <v>1202</v>
      </c>
      <c r="V705" s="26">
        <f t="shared" si="64"/>
        <v>0</v>
      </c>
      <c r="W705" s="24">
        <v>1</v>
      </c>
      <c r="X705" s="24">
        <v>0</v>
      </c>
    </row>
    <row r="706" spans="1:24" x14ac:dyDescent="0.25">
      <c r="A706" s="11">
        <f t="shared" si="65"/>
        <v>705</v>
      </c>
      <c r="B706" s="11">
        <v>201505</v>
      </c>
      <c r="C706" s="11">
        <v>1234</v>
      </c>
      <c r="D706" s="11">
        <v>1</v>
      </c>
      <c r="E706" s="16" t="s">
        <v>743</v>
      </c>
      <c r="F706" s="16" t="s">
        <v>5</v>
      </c>
      <c r="G706" s="11" t="s">
        <v>1401</v>
      </c>
      <c r="H706" s="13" t="s">
        <v>1277</v>
      </c>
      <c r="I706" s="13">
        <v>9</v>
      </c>
      <c r="J706" s="14">
        <v>42125</v>
      </c>
      <c r="K706" s="11" t="s">
        <v>925</v>
      </c>
      <c r="L706" s="11">
        <v>1</v>
      </c>
      <c r="M706" s="11" t="s">
        <v>220</v>
      </c>
      <c r="N706" s="15" t="s">
        <v>934</v>
      </c>
      <c r="O706" s="13">
        <f t="shared" si="60"/>
        <v>1</v>
      </c>
      <c r="P706" s="13" t="str">
        <f t="shared" si="61"/>
        <v>Atenciones Medicas</v>
      </c>
      <c r="Q706" s="13">
        <f t="shared" si="62"/>
        <v>2</v>
      </c>
      <c r="R706" s="13" t="str">
        <f t="shared" si="63"/>
        <v>Mujer</v>
      </c>
      <c r="S706" s="11">
        <f>VLOOKUP(I706,edades!$B$3:$D$17,3)</f>
        <v>3</v>
      </c>
      <c r="T706" s="11" t="str">
        <f>VLOOKUP(DataCExterna!I706,edades!$B$3:$D$17,2)</f>
        <v>de 5 a 9 años</v>
      </c>
      <c r="U706" s="11" t="s">
        <v>220</v>
      </c>
      <c r="V706" s="26">
        <f t="shared" si="64"/>
        <v>1</v>
      </c>
      <c r="W706" s="24">
        <v>1</v>
      </c>
      <c r="X706" s="24">
        <v>0</v>
      </c>
    </row>
    <row r="707" spans="1:24" x14ac:dyDescent="0.25">
      <c r="A707" s="11">
        <f t="shared" si="65"/>
        <v>706</v>
      </c>
      <c r="B707" s="11">
        <v>201505</v>
      </c>
      <c r="C707" s="11">
        <v>1234</v>
      </c>
      <c r="D707" s="11">
        <v>1</v>
      </c>
      <c r="E707" s="16" t="s">
        <v>407</v>
      </c>
      <c r="F707" s="16" t="s">
        <v>5</v>
      </c>
      <c r="G707" s="11" t="s">
        <v>1715</v>
      </c>
      <c r="H707" s="13" t="s">
        <v>1277</v>
      </c>
      <c r="I707" s="13">
        <v>57</v>
      </c>
      <c r="J707" s="14">
        <v>42132</v>
      </c>
      <c r="K707" s="11" t="s">
        <v>923</v>
      </c>
      <c r="L707" s="11">
        <v>1</v>
      </c>
      <c r="M707" s="11" t="s">
        <v>1113</v>
      </c>
      <c r="N707" s="11" t="s">
        <v>936</v>
      </c>
      <c r="O707" s="13">
        <f t="shared" ref="O707:O770" si="66">+L707</f>
        <v>1</v>
      </c>
      <c r="P707" s="13" t="str">
        <f t="shared" ref="P707:P770" si="67">IF(O707=1,"Atenciones Medicas","Atenciones No Medicas")</f>
        <v>Atenciones Medicas</v>
      </c>
      <c r="Q707" s="13">
        <f t="shared" ref="Q707:Q770" si="68">IF(H707="Hombre",1,2)</f>
        <v>2</v>
      </c>
      <c r="R707" s="13" t="str">
        <f t="shared" ref="R707:R770" si="69">IF(Q707=1,"Hombre","Mujer")</f>
        <v>Mujer</v>
      </c>
      <c r="S707" s="11">
        <f>VLOOKUP(I707,edades!$B$3:$D$17,3)</f>
        <v>13</v>
      </c>
      <c r="T707" s="11" t="str">
        <f>VLOOKUP(DataCExterna!I707,edades!$B$3:$D$17,2)</f>
        <v>de 55 a 59 años</v>
      </c>
      <c r="U707" s="11" t="s">
        <v>1113</v>
      </c>
      <c r="V707" s="26">
        <f t="shared" ref="V707:V770" si="70">IF(N707="Definitivo",1,0)</f>
        <v>0</v>
      </c>
      <c r="W707" s="24">
        <v>1</v>
      </c>
      <c r="X707" s="24">
        <v>0</v>
      </c>
    </row>
    <row r="708" spans="1:24" x14ac:dyDescent="0.25">
      <c r="A708" s="11">
        <f t="shared" ref="A708:A771" si="71">+A707+1</f>
        <v>707</v>
      </c>
      <c r="B708" s="11">
        <v>201505</v>
      </c>
      <c r="C708" s="11">
        <v>1234</v>
      </c>
      <c r="D708" s="11">
        <v>1</v>
      </c>
      <c r="E708" s="16" t="s">
        <v>853</v>
      </c>
      <c r="F708" s="16" t="s">
        <v>5</v>
      </c>
      <c r="G708" s="11" t="s">
        <v>1966</v>
      </c>
      <c r="H708" s="13" t="s">
        <v>1276</v>
      </c>
      <c r="I708" s="13">
        <v>8</v>
      </c>
      <c r="J708" s="14">
        <v>42131</v>
      </c>
      <c r="K708" s="11" t="s">
        <v>932</v>
      </c>
      <c r="L708" s="11">
        <v>1</v>
      </c>
      <c r="M708" s="11" t="s">
        <v>1229</v>
      </c>
      <c r="N708" s="15" t="s">
        <v>934</v>
      </c>
      <c r="O708" s="13">
        <f t="shared" si="66"/>
        <v>1</v>
      </c>
      <c r="P708" s="13" t="str">
        <f t="shared" si="67"/>
        <v>Atenciones Medicas</v>
      </c>
      <c r="Q708" s="13">
        <f t="shared" si="68"/>
        <v>1</v>
      </c>
      <c r="R708" s="13" t="str">
        <f t="shared" si="69"/>
        <v>Hombre</v>
      </c>
      <c r="S708" s="11">
        <f>VLOOKUP(I708,edades!$B$3:$D$17,3)</f>
        <v>3</v>
      </c>
      <c r="T708" s="11" t="str">
        <f>VLOOKUP(DataCExterna!I708,edades!$B$3:$D$17,2)</f>
        <v>de 5 a 9 años</v>
      </c>
      <c r="U708" s="11" t="s">
        <v>1229</v>
      </c>
      <c r="V708" s="26">
        <f t="shared" si="70"/>
        <v>1</v>
      </c>
      <c r="W708" s="24">
        <v>1</v>
      </c>
      <c r="X708" s="24">
        <v>0</v>
      </c>
    </row>
    <row r="709" spans="1:24" x14ac:dyDescent="0.25">
      <c r="A709" s="11">
        <f t="shared" si="71"/>
        <v>708</v>
      </c>
      <c r="B709" s="11">
        <v>201505</v>
      </c>
      <c r="C709" s="11">
        <v>1234</v>
      </c>
      <c r="D709" s="11">
        <v>1</v>
      </c>
      <c r="E709" s="16" t="s">
        <v>434</v>
      </c>
      <c r="F709" s="16" t="s">
        <v>5</v>
      </c>
      <c r="G709" s="11" t="s">
        <v>1700</v>
      </c>
      <c r="H709" s="13" t="s">
        <v>1277</v>
      </c>
      <c r="I709" s="13">
        <v>41</v>
      </c>
      <c r="J709" s="14">
        <v>42135</v>
      </c>
      <c r="K709" s="11" t="s">
        <v>923</v>
      </c>
      <c r="L709" s="11">
        <v>1</v>
      </c>
      <c r="M709" s="11" t="s">
        <v>1075</v>
      </c>
      <c r="N709" s="11" t="s">
        <v>936</v>
      </c>
      <c r="O709" s="13">
        <f t="shared" si="66"/>
        <v>1</v>
      </c>
      <c r="P709" s="13" t="str">
        <f t="shared" si="67"/>
        <v>Atenciones Medicas</v>
      </c>
      <c r="Q709" s="13">
        <f t="shared" si="68"/>
        <v>2</v>
      </c>
      <c r="R709" s="13" t="str">
        <f t="shared" si="69"/>
        <v>Mujer</v>
      </c>
      <c r="S709" s="11">
        <f>VLOOKUP(I709,edades!$B$3:$D$17,3)</f>
        <v>10</v>
      </c>
      <c r="T709" s="11" t="str">
        <f>VLOOKUP(DataCExterna!I709,edades!$B$3:$D$17,2)</f>
        <v>de 40 a 44 años</v>
      </c>
      <c r="U709" s="11" t="s">
        <v>1075</v>
      </c>
      <c r="V709" s="26">
        <f t="shared" si="70"/>
        <v>0</v>
      </c>
      <c r="W709" s="24">
        <v>1</v>
      </c>
      <c r="X709" s="24">
        <v>0</v>
      </c>
    </row>
    <row r="710" spans="1:24" x14ac:dyDescent="0.25">
      <c r="A710" s="11">
        <f t="shared" si="71"/>
        <v>709</v>
      </c>
      <c r="B710" s="11">
        <v>201505</v>
      </c>
      <c r="C710" s="11">
        <v>1234</v>
      </c>
      <c r="D710" s="11">
        <v>1</v>
      </c>
      <c r="E710" s="16" t="s">
        <v>567</v>
      </c>
      <c r="F710" s="16" t="s">
        <v>5</v>
      </c>
      <c r="G710" s="11" t="s">
        <v>1381</v>
      </c>
      <c r="H710" s="13" t="s">
        <v>1277</v>
      </c>
      <c r="I710" s="13">
        <v>70</v>
      </c>
      <c r="J710" s="14">
        <v>42133</v>
      </c>
      <c r="K710" s="11" t="s">
        <v>931</v>
      </c>
      <c r="L710" s="11">
        <v>1</v>
      </c>
      <c r="M710" s="11" t="s">
        <v>1027</v>
      </c>
      <c r="N710" s="15" t="s">
        <v>934</v>
      </c>
      <c r="O710" s="13">
        <f t="shared" si="66"/>
        <v>1</v>
      </c>
      <c r="P710" s="13" t="str">
        <f t="shared" si="67"/>
        <v>Atenciones Medicas</v>
      </c>
      <c r="Q710" s="13">
        <f t="shared" si="68"/>
        <v>2</v>
      </c>
      <c r="R710" s="13" t="str">
        <f t="shared" si="69"/>
        <v>Mujer</v>
      </c>
      <c r="S710" s="11">
        <f>VLOOKUP(I710,edades!$B$3:$D$17,3)</f>
        <v>15</v>
      </c>
      <c r="T710" s="11" t="str">
        <f>VLOOKUP(DataCExterna!I710,edades!$B$3:$D$17,2)</f>
        <v>de 65 años a más</v>
      </c>
      <c r="U710" s="11" t="s">
        <v>1027</v>
      </c>
      <c r="V710" s="26">
        <f t="shared" si="70"/>
        <v>1</v>
      </c>
      <c r="W710" s="24">
        <v>1</v>
      </c>
      <c r="X710" s="24">
        <v>0</v>
      </c>
    </row>
    <row r="711" spans="1:24" x14ac:dyDescent="0.25">
      <c r="A711" s="11">
        <f t="shared" si="71"/>
        <v>710</v>
      </c>
      <c r="B711" s="11">
        <v>201505</v>
      </c>
      <c r="C711" s="11">
        <v>1234</v>
      </c>
      <c r="D711" s="11">
        <v>1</v>
      </c>
      <c r="E711" s="16" t="s">
        <v>359</v>
      </c>
      <c r="F711" s="16" t="s">
        <v>5</v>
      </c>
      <c r="G711" s="11" t="s">
        <v>1802</v>
      </c>
      <c r="H711" s="13" t="s">
        <v>1276</v>
      </c>
      <c r="I711" s="13">
        <v>71</v>
      </c>
      <c r="J711" s="14">
        <v>42125</v>
      </c>
      <c r="K711" s="11" t="s">
        <v>924</v>
      </c>
      <c r="L711" s="11">
        <v>1</v>
      </c>
      <c r="M711" s="11" t="s">
        <v>303</v>
      </c>
      <c r="N711" s="11" t="s">
        <v>936</v>
      </c>
      <c r="O711" s="13">
        <f t="shared" si="66"/>
        <v>1</v>
      </c>
      <c r="P711" s="13" t="str">
        <f t="shared" si="67"/>
        <v>Atenciones Medicas</v>
      </c>
      <c r="Q711" s="13">
        <f t="shared" si="68"/>
        <v>1</v>
      </c>
      <c r="R711" s="13" t="str">
        <f t="shared" si="69"/>
        <v>Hombre</v>
      </c>
      <c r="S711" s="11">
        <f>VLOOKUP(I711,edades!$B$3:$D$17,3)</f>
        <v>15</v>
      </c>
      <c r="T711" s="11" t="str">
        <f>VLOOKUP(DataCExterna!I711,edades!$B$3:$D$17,2)</f>
        <v>de 65 años a más</v>
      </c>
      <c r="U711" s="11" t="s">
        <v>303</v>
      </c>
      <c r="V711" s="26">
        <f t="shared" si="70"/>
        <v>0</v>
      </c>
      <c r="W711" s="24">
        <v>1</v>
      </c>
      <c r="X711" s="24">
        <v>0</v>
      </c>
    </row>
    <row r="712" spans="1:24" x14ac:dyDescent="0.25">
      <c r="A712" s="11">
        <f t="shared" si="71"/>
        <v>711</v>
      </c>
      <c r="B712" s="11">
        <v>201505</v>
      </c>
      <c r="C712" s="11">
        <v>1234</v>
      </c>
      <c r="D712" s="11">
        <v>1</v>
      </c>
      <c r="E712" s="16" t="s">
        <v>796</v>
      </c>
      <c r="F712" s="16" t="s">
        <v>5</v>
      </c>
      <c r="G712" s="11" t="s">
        <v>1348</v>
      </c>
      <c r="H712" s="13" t="s">
        <v>1277</v>
      </c>
      <c r="I712" s="13">
        <v>41</v>
      </c>
      <c r="J712" s="14">
        <v>42130</v>
      </c>
      <c r="K712" s="11" t="s">
        <v>931</v>
      </c>
      <c r="L712" s="11">
        <v>1</v>
      </c>
      <c r="M712" s="11" t="s">
        <v>990</v>
      </c>
      <c r="N712" s="15" t="s">
        <v>934</v>
      </c>
      <c r="O712" s="13">
        <f t="shared" si="66"/>
        <v>1</v>
      </c>
      <c r="P712" s="13" t="str">
        <f t="shared" si="67"/>
        <v>Atenciones Medicas</v>
      </c>
      <c r="Q712" s="13">
        <f t="shared" si="68"/>
        <v>2</v>
      </c>
      <c r="R712" s="13" t="str">
        <f t="shared" si="69"/>
        <v>Mujer</v>
      </c>
      <c r="S712" s="11">
        <f>VLOOKUP(I712,edades!$B$3:$D$17,3)</f>
        <v>10</v>
      </c>
      <c r="T712" s="11" t="str">
        <f>VLOOKUP(DataCExterna!I712,edades!$B$3:$D$17,2)</f>
        <v>de 40 a 44 años</v>
      </c>
      <c r="U712" s="11" t="s">
        <v>990</v>
      </c>
      <c r="V712" s="26">
        <f t="shared" si="70"/>
        <v>1</v>
      </c>
      <c r="W712" s="26">
        <v>1</v>
      </c>
      <c r="X712" s="26">
        <v>1</v>
      </c>
    </row>
    <row r="713" spans="1:24" x14ac:dyDescent="0.25">
      <c r="A713" s="11">
        <f t="shared" si="71"/>
        <v>712</v>
      </c>
      <c r="B713" s="11">
        <v>201505</v>
      </c>
      <c r="C713" s="11">
        <v>1234</v>
      </c>
      <c r="D713" s="11">
        <v>1</v>
      </c>
      <c r="E713" s="16" t="s">
        <v>680</v>
      </c>
      <c r="F713" s="16" t="s">
        <v>5</v>
      </c>
      <c r="G713" s="32" t="s">
        <v>1286</v>
      </c>
      <c r="H713" s="13" t="s">
        <v>1277</v>
      </c>
      <c r="I713" s="13">
        <v>39</v>
      </c>
      <c r="J713" s="14">
        <v>42134</v>
      </c>
      <c r="K713" s="11" t="s">
        <v>931</v>
      </c>
      <c r="L713" s="11">
        <v>1</v>
      </c>
      <c r="M713" s="11" t="s">
        <v>1018</v>
      </c>
      <c r="N713" s="11" t="s">
        <v>936</v>
      </c>
      <c r="O713" s="13">
        <f t="shared" si="66"/>
        <v>1</v>
      </c>
      <c r="P713" s="13" t="str">
        <f t="shared" si="67"/>
        <v>Atenciones Medicas</v>
      </c>
      <c r="Q713" s="13">
        <f t="shared" si="68"/>
        <v>2</v>
      </c>
      <c r="R713" s="13" t="str">
        <f t="shared" si="69"/>
        <v>Mujer</v>
      </c>
      <c r="S713" s="11">
        <f>VLOOKUP(I713,edades!$B$3:$D$17,3)</f>
        <v>9</v>
      </c>
      <c r="T713" s="11" t="str">
        <f>VLOOKUP(DataCExterna!I713,edades!$B$3:$D$17,2)</f>
        <v>de 35 a 39 años</v>
      </c>
      <c r="U713" s="11" t="s">
        <v>1018</v>
      </c>
      <c r="V713" s="26">
        <f t="shared" si="70"/>
        <v>0</v>
      </c>
      <c r="W713" s="23">
        <v>0</v>
      </c>
      <c r="X713" s="23">
        <v>0</v>
      </c>
    </row>
    <row r="714" spans="1:24" x14ac:dyDescent="0.25">
      <c r="A714" s="11">
        <f t="shared" si="71"/>
        <v>713</v>
      </c>
      <c r="B714" s="11">
        <v>201505</v>
      </c>
      <c r="C714" s="11">
        <v>1234</v>
      </c>
      <c r="D714" s="11">
        <v>1</v>
      </c>
      <c r="E714" s="16" t="s">
        <v>404</v>
      </c>
      <c r="F714" s="16" t="s">
        <v>5</v>
      </c>
      <c r="G714" s="11" t="s">
        <v>1703</v>
      </c>
      <c r="H714" s="13" t="s">
        <v>1276</v>
      </c>
      <c r="I714" s="13">
        <v>49</v>
      </c>
      <c r="J714" s="14">
        <v>42132</v>
      </c>
      <c r="K714" s="11" t="s">
        <v>923</v>
      </c>
      <c r="L714" s="11">
        <v>1</v>
      </c>
      <c r="M714" s="11" t="s">
        <v>1111</v>
      </c>
      <c r="N714" s="11" t="s">
        <v>936</v>
      </c>
      <c r="O714" s="13">
        <f t="shared" si="66"/>
        <v>1</v>
      </c>
      <c r="P714" s="13" t="str">
        <f t="shared" si="67"/>
        <v>Atenciones Medicas</v>
      </c>
      <c r="Q714" s="13">
        <f t="shared" si="68"/>
        <v>1</v>
      </c>
      <c r="R714" s="13" t="str">
        <f t="shared" si="69"/>
        <v>Hombre</v>
      </c>
      <c r="S714" s="11">
        <f>VLOOKUP(I714,edades!$B$3:$D$17,3)</f>
        <v>11</v>
      </c>
      <c r="T714" s="11" t="str">
        <f>VLOOKUP(DataCExterna!I714,edades!$B$3:$D$17,2)</f>
        <v>de 45 a 49 años</v>
      </c>
      <c r="U714" s="11" t="s">
        <v>1111</v>
      </c>
      <c r="V714" s="26">
        <f t="shared" si="70"/>
        <v>0</v>
      </c>
      <c r="W714" s="24">
        <v>1</v>
      </c>
      <c r="X714" s="24">
        <v>0</v>
      </c>
    </row>
    <row r="715" spans="1:24" x14ac:dyDescent="0.25">
      <c r="A715" s="11">
        <f t="shared" si="71"/>
        <v>714</v>
      </c>
      <c r="B715" s="11">
        <v>201505</v>
      </c>
      <c r="C715" s="11">
        <v>1234</v>
      </c>
      <c r="D715" s="11">
        <v>1</v>
      </c>
      <c r="E715" s="16" t="s">
        <v>480</v>
      </c>
      <c r="F715" s="16" t="s">
        <v>5</v>
      </c>
      <c r="G715" s="11" t="s">
        <v>1680</v>
      </c>
      <c r="H715" s="13" t="s">
        <v>1276</v>
      </c>
      <c r="I715" s="13">
        <v>61</v>
      </c>
      <c r="J715" s="14">
        <v>42132</v>
      </c>
      <c r="K715" s="11" t="s">
        <v>923</v>
      </c>
      <c r="L715" s="11">
        <v>1</v>
      </c>
      <c r="M715" s="11" t="s">
        <v>1034</v>
      </c>
      <c r="N715" s="11" t="s">
        <v>936</v>
      </c>
      <c r="O715" s="13">
        <f t="shared" si="66"/>
        <v>1</v>
      </c>
      <c r="P715" s="13" t="str">
        <f t="shared" si="67"/>
        <v>Atenciones Medicas</v>
      </c>
      <c r="Q715" s="13">
        <f t="shared" si="68"/>
        <v>1</v>
      </c>
      <c r="R715" s="13" t="str">
        <f t="shared" si="69"/>
        <v>Hombre</v>
      </c>
      <c r="S715" s="11">
        <f>VLOOKUP(I715,edades!$B$3:$D$17,3)</f>
        <v>14</v>
      </c>
      <c r="T715" s="11" t="str">
        <f>VLOOKUP(DataCExterna!I715,edades!$B$3:$D$17,2)</f>
        <v>de 60 a 64 años</v>
      </c>
      <c r="U715" s="11" t="s">
        <v>1034</v>
      </c>
      <c r="V715" s="26">
        <f t="shared" si="70"/>
        <v>0</v>
      </c>
      <c r="W715" s="24">
        <v>1</v>
      </c>
      <c r="X715" s="24">
        <v>0</v>
      </c>
    </row>
    <row r="716" spans="1:24" x14ac:dyDescent="0.25">
      <c r="A716" s="11">
        <f t="shared" si="71"/>
        <v>715</v>
      </c>
      <c r="B716" s="11">
        <v>201505</v>
      </c>
      <c r="C716" s="11">
        <v>1234</v>
      </c>
      <c r="D716" s="11">
        <v>1</v>
      </c>
      <c r="E716" s="16" t="s">
        <v>669</v>
      </c>
      <c r="F716" s="16" t="s">
        <v>5</v>
      </c>
      <c r="G716" s="11" t="s">
        <v>1797</v>
      </c>
      <c r="H716" s="13" t="s">
        <v>1277</v>
      </c>
      <c r="I716" s="13">
        <v>46</v>
      </c>
      <c r="J716" s="14">
        <v>42134</v>
      </c>
      <c r="K716" s="11" t="s">
        <v>924</v>
      </c>
      <c r="L716" s="11">
        <v>1</v>
      </c>
      <c r="M716" s="11" t="s">
        <v>88</v>
      </c>
      <c r="N716" s="11" t="s">
        <v>936</v>
      </c>
      <c r="O716" s="13">
        <f t="shared" si="66"/>
        <v>1</v>
      </c>
      <c r="P716" s="13" t="str">
        <f t="shared" si="67"/>
        <v>Atenciones Medicas</v>
      </c>
      <c r="Q716" s="13">
        <f t="shared" si="68"/>
        <v>2</v>
      </c>
      <c r="R716" s="13" t="str">
        <f t="shared" si="69"/>
        <v>Mujer</v>
      </c>
      <c r="S716" s="11">
        <f>VLOOKUP(I716,edades!$B$3:$D$17,3)</f>
        <v>11</v>
      </c>
      <c r="T716" s="11" t="str">
        <f>VLOOKUP(DataCExterna!I716,edades!$B$3:$D$17,2)</f>
        <v>de 45 a 49 años</v>
      </c>
      <c r="U716" s="11" t="s">
        <v>88</v>
      </c>
      <c r="V716" s="26">
        <f t="shared" si="70"/>
        <v>0</v>
      </c>
      <c r="W716" s="24">
        <v>1</v>
      </c>
      <c r="X716" s="24">
        <v>0</v>
      </c>
    </row>
    <row r="717" spans="1:24" x14ac:dyDescent="0.25">
      <c r="A717" s="11">
        <f t="shared" si="71"/>
        <v>716</v>
      </c>
      <c r="B717" s="11">
        <v>201505</v>
      </c>
      <c r="C717" s="11">
        <v>1234</v>
      </c>
      <c r="D717" s="11">
        <v>1</v>
      </c>
      <c r="E717" s="16" t="s">
        <v>606</v>
      </c>
      <c r="F717" s="16" t="s">
        <v>5</v>
      </c>
      <c r="G717" s="11" t="s">
        <v>1670</v>
      </c>
      <c r="H717" s="13" t="s">
        <v>1276</v>
      </c>
      <c r="I717" s="13">
        <v>39</v>
      </c>
      <c r="J717" s="14">
        <v>42135</v>
      </c>
      <c r="K717" s="11" t="s">
        <v>923</v>
      </c>
      <c r="L717" s="11">
        <v>1</v>
      </c>
      <c r="M717" s="11" t="s">
        <v>113</v>
      </c>
      <c r="N717" s="15" t="s">
        <v>934</v>
      </c>
      <c r="O717" s="13">
        <f t="shared" si="66"/>
        <v>1</v>
      </c>
      <c r="P717" s="13" t="str">
        <f t="shared" si="67"/>
        <v>Atenciones Medicas</v>
      </c>
      <c r="Q717" s="13">
        <f t="shared" si="68"/>
        <v>1</v>
      </c>
      <c r="R717" s="13" t="str">
        <f t="shared" si="69"/>
        <v>Hombre</v>
      </c>
      <c r="S717" s="11">
        <f>VLOOKUP(I717,edades!$B$3:$D$17,3)</f>
        <v>9</v>
      </c>
      <c r="T717" s="11" t="str">
        <f>VLOOKUP(DataCExterna!I717,edades!$B$3:$D$17,2)</f>
        <v>de 35 a 39 años</v>
      </c>
      <c r="U717" s="11" t="s">
        <v>113</v>
      </c>
      <c r="V717" s="26">
        <f t="shared" si="70"/>
        <v>1</v>
      </c>
      <c r="W717" s="26">
        <v>1</v>
      </c>
      <c r="X717" s="26">
        <v>1</v>
      </c>
    </row>
    <row r="718" spans="1:24" x14ac:dyDescent="0.25">
      <c r="A718" s="11">
        <f t="shared" si="71"/>
        <v>717</v>
      </c>
      <c r="B718" s="11">
        <v>201505</v>
      </c>
      <c r="C718" s="11">
        <v>1234</v>
      </c>
      <c r="D718" s="11">
        <v>1</v>
      </c>
      <c r="E718" s="16" t="s">
        <v>566</v>
      </c>
      <c r="F718" s="16" t="s">
        <v>5</v>
      </c>
      <c r="G718" s="11" t="s">
        <v>1497</v>
      </c>
      <c r="H718" s="13" t="s">
        <v>1277</v>
      </c>
      <c r="I718" s="13">
        <v>68</v>
      </c>
      <c r="J718" s="14">
        <v>42135</v>
      </c>
      <c r="K718" s="11" t="s">
        <v>926</v>
      </c>
      <c r="L718" s="11">
        <v>2</v>
      </c>
      <c r="M718" s="11" t="s">
        <v>1240</v>
      </c>
      <c r="N718" s="11" t="s">
        <v>936</v>
      </c>
      <c r="O718" s="13">
        <f t="shared" si="66"/>
        <v>2</v>
      </c>
      <c r="P718" s="13" t="str">
        <f t="shared" si="67"/>
        <v>Atenciones No Medicas</v>
      </c>
      <c r="Q718" s="13">
        <f t="shared" si="68"/>
        <v>2</v>
      </c>
      <c r="R718" s="13" t="str">
        <f t="shared" si="69"/>
        <v>Mujer</v>
      </c>
      <c r="S718" s="11">
        <f>VLOOKUP(I718,edades!$B$3:$D$17,3)</f>
        <v>15</v>
      </c>
      <c r="T718" s="11" t="str">
        <f>VLOOKUP(DataCExterna!I718,edades!$B$3:$D$17,2)</f>
        <v>de 65 años a más</v>
      </c>
      <c r="U718" s="11" t="s">
        <v>1240</v>
      </c>
      <c r="V718" s="26">
        <f t="shared" si="70"/>
        <v>0</v>
      </c>
      <c r="W718" s="24">
        <v>1</v>
      </c>
      <c r="X718" s="24">
        <v>0</v>
      </c>
    </row>
    <row r="719" spans="1:24" x14ac:dyDescent="0.25">
      <c r="A719" s="11">
        <f t="shared" si="71"/>
        <v>718</v>
      </c>
      <c r="B719" s="11">
        <v>201505</v>
      </c>
      <c r="C719" s="11">
        <v>1234</v>
      </c>
      <c r="D719" s="11">
        <v>1</v>
      </c>
      <c r="E719" s="16" t="s">
        <v>835</v>
      </c>
      <c r="F719" s="16" t="s">
        <v>5</v>
      </c>
      <c r="G719" s="11" t="s">
        <v>2028</v>
      </c>
      <c r="H719" s="13" t="s">
        <v>1277</v>
      </c>
      <c r="I719" s="13">
        <v>41</v>
      </c>
      <c r="J719" s="14">
        <v>42138</v>
      </c>
      <c r="K719" s="11" t="s">
        <v>928</v>
      </c>
      <c r="L719" s="11">
        <v>2</v>
      </c>
      <c r="M719" s="11" t="s">
        <v>107</v>
      </c>
      <c r="N719" s="11" t="s">
        <v>936</v>
      </c>
      <c r="O719" s="13">
        <f t="shared" si="66"/>
        <v>2</v>
      </c>
      <c r="P719" s="13" t="str">
        <f t="shared" si="67"/>
        <v>Atenciones No Medicas</v>
      </c>
      <c r="Q719" s="13">
        <f t="shared" si="68"/>
        <v>2</v>
      </c>
      <c r="R719" s="13" t="str">
        <f t="shared" si="69"/>
        <v>Mujer</v>
      </c>
      <c r="S719" s="11">
        <f>VLOOKUP(I719,edades!$B$3:$D$17,3)</f>
        <v>10</v>
      </c>
      <c r="T719" s="11" t="str">
        <f>VLOOKUP(DataCExterna!I719,edades!$B$3:$D$17,2)</f>
        <v>de 40 a 44 años</v>
      </c>
      <c r="U719" s="11" t="s">
        <v>107</v>
      </c>
      <c r="V719" s="26">
        <f t="shared" si="70"/>
        <v>0</v>
      </c>
      <c r="W719" s="24">
        <v>1</v>
      </c>
      <c r="X719" s="24">
        <v>0</v>
      </c>
    </row>
    <row r="720" spans="1:24" x14ac:dyDescent="0.25">
      <c r="A720" s="11">
        <f t="shared" si="71"/>
        <v>719</v>
      </c>
      <c r="B720" s="11">
        <v>201505</v>
      </c>
      <c r="C720" s="11">
        <v>1234</v>
      </c>
      <c r="D720" s="11">
        <v>1</v>
      </c>
      <c r="E720" s="16" t="s">
        <v>439</v>
      </c>
      <c r="F720" s="16" t="s">
        <v>5</v>
      </c>
      <c r="G720" s="11" t="s">
        <v>1432</v>
      </c>
      <c r="H720" s="13" t="s">
        <v>1277</v>
      </c>
      <c r="I720" s="13">
        <v>3</v>
      </c>
      <c r="J720" s="14">
        <v>42129</v>
      </c>
      <c r="K720" s="11" t="s">
        <v>925</v>
      </c>
      <c r="L720" s="11">
        <v>1</v>
      </c>
      <c r="M720" s="11" t="s">
        <v>1157</v>
      </c>
      <c r="N720" s="11" t="s">
        <v>935</v>
      </c>
      <c r="O720" s="13">
        <f t="shared" si="66"/>
        <v>1</v>
      </c>
      <c r="P720" s="13" t="str">
        <f t="shared" si="67"/>
        <v>Atenciones Medicas</v>
      </c>
      <c r="Q720" s="13">
        <f t="shared" si="68"/>
        <v>2</v>
      </c>
      <c r="R720" s="13" t="str">
        <f t="shared" si="69"/>
        <v>Mujer</v>
      </c>
      <c r="S720" s="11">
        <f>VLOOKUP(I720,edades!$B$3:$D$17,3)</f>
        <v>2</v>
      </c>
      <c r="T720" s="11" t="str">
        <f>VLOOKUP(DataCExterna!I720,edades!$B$3:$D$17,2)</f>
        <v>de 1 a 4 años</v>
      </c>
      <c r="U720" s="11" t="s">
        <v>1157</v>
      </c>
      <c r="V720" s="26">
        <f t="shared" si="70"/>
        <v>0</v>
      </c>
      <c r="W720" s="24">
        <v>1</v>
      </c>
      <c r="X720" s="24">
        <v>0</v>
      </c>
    </row>
    <row r="721" spans="1:24" x14ac:dyDescent="0.25">
      <c r="A721" s="11">
        <f t="shared" si="71"/>
        <v>720</v>
      </c>
      <c r="B721" s="11">
        <v>201505</v>
      </c>
      <c r="C721" s="11">
        <v>1234</v>
      </c>
      <c r="D721" s="11">
        <v>1</v>
      </c>
      <c r="E721" s="16" t="s">
        <v>705</v>
      </c>
      <c r="F721" s="16" t="s">
        <v>5</v>
      </c>
      <c r="G721" s="11" t="s">
        <v>1597</v>
      </c>
      <c r="H721" s="13" t="s">
        <v>1277</v>
      </c>
      <c r="I721" s="13">
        <v>55</v>
      </c>
      <c r="J721" s="14">
        <v>42132</v>
      </c>
      <c r="K721" s="11" t="s">
        <v>923</v>
      </c>
      <c r="L721" s="11">
        <v>1</v>
      </c>
      <c r="M721" s="11" t="s">
        <v>1118</v>
      </c>
      <c r="N721" s="11" t="s">
        <v>936</v>
      </c>
      <c r="O721" s="13">
        <f t="shared" si="66"/>
        <v>1</v>
      </c>
      <c r="P721" s="13" t="str">
        <f t="shared" si="67"/>
        <v>Atenciones Medicas</v>
      </c>
      <c r="Q721" s="13">
        <f t="shared" si="68"/>
        <v>2</v>
      </c>
      <c r="R721" s="13" t="str">
        <f t="shared" si="69"/>
        <v>Mujer</v>
      </c>
      <c r="S721" s="11">
        <f>VLOOKUP(I721,edades!$B$3:$D$17,3)</f>
        <v>13</v>
      </c>
      <c r="T721" s="11" t="str">
        <f>VLOOKUP(DataCExterna!I721,edades!$B$3:$D$17,2)</f>
        <v>de 55 a 59 años</v>
      </c>
      <c r="U721" s="11" t="s">
        <v>1118</v>
      </c>
      <c r="V721" s="26">
        <f t="shared" si="70"/>
        <v>0</v>
      </c>
      <c r="W721" s="24">
        <v>1</v>
      </c>
      <c r="X721" s="24">
        <v>0</v>
      </c>
    </row>
    <row r="722" spans="1:24" x14ac:dyDescent="0.25">
      <c r="A722" s="11">
        <f t="shared" si="71"/>
        <v>721</v>
      </c>
      <c r="B722" s="11">
        <v>201505</v>
      </c>
      <c r="C722" s="11">
        <v>1234</v>
      </c>
      <c r="D722" s="11">
        <v>1</v>
      </c>
      <c r="E722" s="16" t="s">
        <v>823</v>
      </c>
      <c r="F722" s="16" t="s">
        <v>5</v>
      </c>
      <c r="G722" s="11" t="s">
        <v>1951</v>
      </c>
      <c r="H722" s="13" t="s">
        <v>1277</v>
      </c>
      <c r="I722" s="13">
        <v>46</v>
      </c>
      <c r="J722" s="14">
        <v>42135</v>
      </c>
      <c r="K722" s="11" t="s">
        <v>927</v>
      </c>
      <c r="L722" s="11">
        <v>2</v>
      </c>
      <c r="M722" s="11" t="s">
        <v>1129</v>
      </c>
      <c r="N722" s="15" t="s">
        <v>934</v>
      </c>
      <c r="O722" s="13">
        <f t="shared" si="66"/>
        <v>2</v>
      </c>
      <c r="P722" s="13" t="str">
        <f t="shared" si="67"/>
        <v>Atenciones No Medicas</v>
      </c>
      <c r="Q722" s="13">
        <f t="shared" si="68"/>
        <v>2</v>
      </c>
      <c r="R722" s="13" t="str">
        <f t="shared" si="69"/>
        <v>Mujer</v>
      </c>
      <c r="S722" s="11">
        <f>VLOOKUP(I722,edades!$B$3:$D$17,3)</f>
        <v>11</v>
      </c>
      <c r="T722" s="11" t="str">
        <f>VLOOKUP(DataCExterna!I722,edades!$B$3:$D$17,2)</f>
        <v>de 45 a 49 años</v>
      </c>
      <c r="U722" s="11" t="s">
        <v>1129</v>
      </c>
      <c r="V722" s="26">
        <f t="shared" si="70"/>
        <v>1</v>
      </c>
      <c r="W722" s="26">
        <v>1</v>
      </c>
      <c r="X722" s="26">
        <v>1</v>
      </c>
    </row>
    <row r="723" spans="1:24" x14ac:dyDescent="0.25">
      <c r="A723" s="11">
        <f t="shared" si="71"/>
        <v>722</v>
      </c>
      <c r="B723" s="11">
        <v>201505</v>
      </c>
      <c r="C723" s="11">
        <v>1234</v>
      </c>
      <c r="D723" s="11">
        <v>1</v>
      </c>
      <c r="E723" s="16" t="s">
        <v>421</v>
      </c>
      <c r="F723" s="16" t="s">
        <v>5</v>
      </c>
      <c r="G723" s="11" t="s">
        <v>1635</v>
      </c>
      <c r="H723" s="13" t="s">
        <v>1277</v>
      </c>
      <c r="I723" s="13">
        <v>43</v>
      </c>
      <c r="J723" s="14">
        <v>42134</v>
      </c>
      <c r="K723" s="11" t="s">
        <v>923</v>
      </c>
      <c r="L723" s="11">
        <v>1</v>
      </c>
      <c r="M723" s="11" t="s">
        <v>1032</v>
      </c>
      <c r="N723" s="11" t="s">
        <v>935</v>
      </c>
      <c r="O723" s="13">
        <f t="shared" si="66"/>
        <v>1</v>
      </c>
      <c r="P723" s="13" t="str">
        <f t="shared" si="67"/>
        <v>Atenciones Medicas</v>
      </c>
      <c r="Q723" s="13">
        <f t="shared" si="68"/>
        <v>2</v>
      </c>
      <c r="R723" s="13" t="str">
        <f t="shared" si="69"/>
        <v>Mujer</v>
      </c>
      <c r="S723" s="11">
        <f>VLOOKUP(I723,edades!$B$3:$D$17,3)</f>
        <v>10</v>
      </c>
      <c r="T723" s="11" t="str">
        <f>VLOOKUP(DataCExterna!I723,edades!$B$3:$D$17,2)</f>
        <v>de 40 a 44 años</v>
      </c>
      <c r="U723" s="11" t="s">
        <v>1032</v>
      </c>
      <c r="V723" s="26">
        <f t="shared" si="70"/>
        <v>0</v>
      </c>
      <c r="W723" s="24">
        <v>1</v>
      </c>
      <c r="X723" s="24">
        <v>0</v>
      </c>
    </row>
    <row r="724" spans="1:24" x14ac:dyDescent="0.25">
      <c r="A724" s="11">
        <f t="shared" si="71"/>
        <v>723</v>
      </c>
      <c r="B724" s="11">
        <v>201505</v>
      </c>
      <c r="C724" s="11">
        <v>1234</v>
      </c>
      <c r="D724" s="11">
        <v>1</v>
      </c>
      <c r="E724" s="16" t="s">
        <v>596</v>
      </c>
      <c r="F724" s="16" t="s">
        <v>5</v>
      </c>
      <c r="G724" s="11" t="s">
        <v>1911</v>
      </c>
      <c r="H724" s="13" t="s">
        <v>1277</v>
      </c>
      <c r="I724" s="13">
        <v>48</v>
      </c>
      <c r="J724" s="14">
        <v>42135</v>
      </c>
      <c r="K724" s="11" t="s">
        <v>927</v>
      </c>
      <c r="L724" s="11">
        <v>2</v>
      </c>
      <c r="M724" s="11" t="s">
        <v>1135</v>
      </c>
      <c r="N724" s="11" t="s">
        <v>935</v>
      </c>
      <c r="O724" s="13">
        <f t="shared" si="66"/>
        <v>2</v>
      </c>
      <c r="P724" s="13" t="str">
        <f t="shared" si="67"/>
        <v>Atenciones No Medicas</v>
      </c>
      <c r="Q724" s="13">
        <f t="shared" si="68"/>
        <v>2</v>
      </c>
      <c r="R724" s="13" t="str">
        <f t="shared" si="69"/>
        <v>Mujer</v>
      </c>
      <c r="S724" s="11">
        <f>VLOOKUP(I724,edades!$B$3:$D$17,3)</f>
        <v>11</v>
      </c>
      <c r="T724" s="11" t="str">
        <f>VLOOKUP(DataCExterna!I724,edades!$B$3:$D$17,2)</f>
        <v>de 45 a 49 años</v>
      </c>
      <c r="U724" s="11" t="s">
        <v>1135</v>
      </c>
      <c r="V724" s="26">
        <f t="shared" si="70"/>
        <v>0</v>
      </c>
      <c r="W724" s="24">
        <v>1</v>
      </c>
      <c r="X724" s="24">
        <v>0</v>
      </c>
    </row>
    <row r="725" spans="1:24" x14ac:dyDescent="0.25">
      <c r="A725" s="11">
        <f t="shared" si="71"/>
        <v>724</v>
      </c>
      <c r="B725" s="11">
        <v>201505</v>
      </c>
      <c r="C725" s="11">
        <v>1234</v>
      </c>
      <c r="D725" s="11">
        <v>1</v>
      </c>
      <c r="E725" s="16" t="s">
        <v>424</v>
      </c>
      <c r="F725" s="16" t="s">
        <v>5</v>
      </c>
      <c r="G725" s="11" t="s">
        <v>1771</v>
      </c>
      <c r="H725" s="13" t="s">
        <v>1276</v>
      </c>
      <c r="I725" s="13">
        <v>75</v>
      </c>
      <c r="J725" s="14">
        <v>42125</v>
      </c>
      <c r="K725" s="11" t="s">
        <v>924</v>
      </c>
      <c r="L725" s="11">
        <v>1</v>
      </c>
      <c r="M725" s="11" t="s">
        <v>988</v>
      </c>
      <c r="N725" s="15" t="s">
        <v>934</v>
      </c>
      <c r="O725" s="13">
        <f t="shared" si="66"/>
        <v>1</v>
      </c>
      <c r="P725" s="13" t="str">
        <f t="shared" si="67"/>
        <v>Atenciones Medicas</v>
      </c>
      <c r="Q725" s="13">
        <f t="shared" si="68"/>
        <v>1</v>
      </c>
      <c r="R725" s="13" t="str">
        <f t="shared" si="69"/>
        <v>Hombre</v>
      </c>
      <c r="S725" s="11">
        <f>VLOOKUP(I725,edades!$B$3:$D$17,3)</f>
        <v>15</v>
      </c>
      <c r="T725" s="11" t="str">
        <f>VLOOKUP(DataCExterna!I725,edades!$B$3:$D$17,2)</f>
        <v>de 65 años a más</v>
      </c>
      <c r="U725" s="11" t="s">
        <v>988</v>
      </c>
      <c r="V725" s="26">
        <f t="shared" si="70"/>
        <v>1</v>
      </c>
      <c r="W725" s="26">
        <v>1</v>
      </c>
      <c r="X725" s="26">
        <v>1</v>
      </c>
    </row>
    <row r="726" spans="1:24" x14ac:dyDescent="0.25">
      <c r="A726" s="11">
        <f t="shared" si="71"/>
        <v>725</v>
      </c>
      <c r="B726" s="11">
        <v>201505</v>
      </c>
      <c r="C726" s="11">
        <v>1234</v>
      </c>
      <c r="D726" s="11">
        <v>1</v>
      </c>
      <c r="E726" s="16" t="s">
        <v>586</v>
      </c>
      <c r="F726" s="16" t="s">
        <v>5</v>
      </c>
      <c r="G726" s="11" t="s">
        <v>1353</v>
      </c>
      <c r="H726" s="13" t="s">
        <v>1277</v>
      </c>
      <c r="I726" s="13">
        <v>37</v>
      </c>
      <c r="J726" s="14">
        <v>42130</v>
      </c>
      <c r="K726" s="11" t="s">
        <v>931</v>
      </c>
      <c r="L726" s="11">
        <v>1</v>
      </c>
      <c r="M726" s="11" t="s">
        <v>1002</v>
      </c>
      <c r="N726" s="15" t="s">
        <v>934</v>
      </c>
      <c r="O726" s="13">
        <f t="shared" si="66"/>
        <v>1</v>
      </c>
      <c r="P726" s="13" t="str">
        <f t="shared" si="67"/>
        <v>Atenciones Medicas</v>
      </c>
      <c r="Q726" s="13">
        <f t="shared" si="68"/>
        <v>2</v>
      </c>
      <c r="R726" s="13" t="str">
        <f t="shared" si="69"/>
        <v>Mujer</v>
      </c>
      <c r="S726" s="11">
        <f>VLOOKUP(I726,edades!$B$3:$D$17,3)</f>
        <v>9</v>
      </c>
      <c r="T726" s="11" t="str">
        <f>VLOOKUP(DataCExterna!I726,edades!$B$3:$D$17,2)</f>
        <v>de 35 a 39 años</v>
      </c>
      <c r="U726" s="11" t="s">
        <v>1002</v>
      </c>
      <c r="V726" s="26">
        <f t="shared" si="70"/>
        <v>1</v>
      </c>
      <c r="W726" s="26">
        <v>1</v>
      </c>
      <c r="X726" s="26">
        <v>1</v>
      </c>
    </row>
    <row r="727" spans="1:24" x14ac:dyDescent="0.25">
      <c r="A727" s="11">
        <f t="shared" si="71"/>
        <v>726</v>
      </c>
      <c r="B727" s="11">
        <v>201505</v>
      </c>
      <c r="C727" s="11">
        <v>1234</v>
      </c>
      <c r="D727" s="11">
        <v>1</v>
      </c>
      <c r="E727" s="16" t="s">
        <v>784</v>
      </c>
      <c r="F727" s="16" t="s">
        <v>5</v>
      </c>
      <c r="G727" s="11" t="s">
        <v>1752</v>
      </c>
      <c r="H727" s="13" t="s">
        <v>1276</v>
      </c>
      <c r="I727" s="13">
        <v>54</v>
      </c>
      <c r="J727" s="14">
        <v>42134</v>
      </c>
      <c r="K727" s="11" t="s">
        <v>923</v>
      </c>
      <c r="L727" s="11">
        <v>1</v>
      </c>
      <c r="M727" s="11" t="s">
        <v>1044</v>
      </c>
      <c r="N727" s="11" t="s">
        <v>935</v>
      </c>
      <c r="O727" s="13">
        <f t="shared" si="66"/>
        <v>1</v>
      </c>
      <c r="P727" s="13" t="str">
        <f t="shared" si="67"/>
        <v>Atenciones Medicas</v>
      </c>
      <c r="Q727" s="13">
        <f t="shared" si="68"/>
        <v>1</v>
      </c>
      <c r="R727" s="13" t="str">
        <f t="shared" si="69"/>
        <v>Hombre</v>
      </c>
      <c r="S727" s="11">
        <f>VLOOKUP(I727,edades!$B$3:$D$17,3)</f>
        <v>12</v>
      </c>
      <c r="T727" s="11" t="str">
        <f>VLOOKUP(DataCExterna!I727,edades!$B$3:$D$17,2)</f>
        <v>de 50 a 54 años</v>
      </c>
      <c r="U727" s="11" t="s">
        <v>1044</v>
      </c>
      <c r="V727" s="26">
        <f t="shared" si="70"/>
        <v>0</v>
      </c>
      <c r="W727" s="24">
        <v>1</v>
      </c>
      <c r="X727" s="24">
        <v>0</v>
      </c>
    </row>
    <row r="728" spans="1:24" x14ac:dyDescent="0.25">
      <c r="A728" s="11">
        <f t="shared" si="71"/>
        <v>727</v>
      </c>
      <c r="B728" s="11">
        <v>201505</v>
      </c>
      <c r="C728" s="11">
        <v>1234</v>
      </c>
      <c r="D728" s="11">
        <v>1</v>
      </c>
      <c r="E728" s="16" t="s">
        <v>782</v>
      </c>
      <c r="F728" s="16" t="s">
        <v>5</v>
      </c>
      <c r="G728" s="20" t="s">
        <v>1274</v>
      </c>
      <c r="H728" s="13" t="s">
        <v>1277</v>
      </c>
      <c r="I728" s="13">
        <v>50</v>
      </c>
      <c r="J728" s="14">
        <v>42140</v>
      </c>
      <c r="K728" s="11" t="s">
        <v>931</v>
      </c>
      <c r="L728" s="11">
        <v>1</v>
      </c>
      <c r="M728" s="11" t="s">
        <v>1107</v>
      </c>
      <c r="N728" s="11" t="s">
        <v>936</v>
      </c>
      <c r="O728" s="13">
        <f t="shared" si="66"/>
        <v>1</v>
      </c>
      <c r="P728" s="13" t="str">
        <f t="shared" si="67"/>
        <v>Atenciones Medicas</v>
      </c>
      <c r="Q728" s="13">
        <f t="shared" si="68"/>
        <v>2</v>
      </c>
      <c r="R728" s="13" t="str">
        <f t="shared" si="69"/>
        <v>Mujer</v>
      </c>
      <c r="S728" s="11">
        <f>VLOOKUP(I728,edades!$B$3:$D$17,3)</f>
        <v>12</v>
      </c>
      <c r="T728" s="11" t="str">
        <f>VLOOKUP(DataCExterna!I728,edades!$B$3:$D$17,2)</f>
        <v>de 50 a 54 años</v>
      </c>
      <c r="U728" s="11" t="s">
        <v>1107</v>
      </c>
      <c r="V728" s="26">
        <f t="shared" si="70"/>
        <v>0</v>
      </c>
      <c r="W728" s="23">
        <v>0</v>
      </c>
      <c r="X728" s="23">
        <v>0</v>
      </c>
    </row>
    <row r="729" spans="1:24" x14ac:dyDescent="0.25">
      <c r="A729" s="11">
        <f t="shared" si="71"/>
        <v>728</v>
      </c>
      <c r="B729" s="11">
        <v>201505</v>
      </c>
      <c r="C729" s="11">
        <v>1234</v>
      </c>
      <c r="D729" s="11">
        <v>1</v>
      </c>
      <c r="E729" s="16" t="s">
        <v>445</v>
      </c>
      <c r="F729" s="16" t="s">
        <v>5</v>
      </c>
      <c r="G729" s="11" t="s">
        <v>1584</v>
      </c>
      <c r="H729" s="13" t="s">
        <v>1277</v>
      </c>
      <c r="I729" s="13">
        <v>44</v>
      </c>
      <c r="J729" s="14">
        <v>42132</v>
      </c>
      <c r="K729" s="11" t="s">
        <v>923</v>
      </c>
      <c r="L729" s="11">
        <v>1</v>
      </c>
      <c r="M729" s="11" t="s">
        <v>1029</v>
      </c>
      <c r="N729" s="11" t="s">
        <v>936</v>
      </c>
      <c r="O729" s="13">
        <f t="shared" si="66"/>
        <v>1</v>
      </c>
      <c r="P729" s="13" t="str">
        <f t="shared" si="67"/>
        <v>Atenciones Medicas</v>
      </c>
      <c r="Q729" s="13">
        <f t="shared" si="68"/>
        <v>2</v>
      </c>
      <c r="R729" s="13" t="str">
        <f t="shared" si="69"/>
        <v>Mujer</v>
      </c>
      <c r="S729" s="11">
        <f>VLOOKUP(I729,edades!$B$3:$D$17,3)</f>
        <v>10</v>
      </c>
      <c r="T729" s="11" t="str">
        <f>VLOOKUP(DataCExterna!I729,edades!$B$3:$D$17,2)</f>
        <v>de 40 a 44 años</v>
      </c>
      <c r="U729" s="11" t="s">
        <v>1029</v>
      </c>
      <c r="V729" s="26">
        <f t="shared" si="70"/>
        <v>0</v>
      </c>
      <c r="W729" s="24">
        <v>1</v>
      </c>
      <c r="X729" s="24">
        <v>0</v>
      </c>
    </row>
    <row r="730" spans="1:24" x14ac:dyDescent="0.25">
      <c r="A730" s="11">
        <f t="shared" si="71"/>
        <v>729</v>
      </c>
      <c r="B730" s="11">
        <v>201505</v>
      </c>
      <c r="C730" s="11">
        <v>1234</v>
      </c>
      <c r="D730" s="11">
        <v>1</v>
      </c>
      <c r="E730" s="16" t="s">
        <v>452</v>
      </c>
      <c r="F730" s="16" t="s">
        <v>5</v>
      </c>
      <c r="G730" s="20" t="s">
        <v>1285</v>
      </c>
      <c r="H730" s="13" t="s">
        <v>1277</v>
      </c>
      <c r="I730" s="13">
        <v>64</v>
      </c>
      <c r="J730" s="14">
        <v>42132</v>
      </c>
      <c r="K730" s="11" t="s">
        <v>931</v>
      </c>
      <c r="L730" s="11">
        <v>1</v>
      </c>
      <c r="M730" s="11" t="s">
        <v>1233</v>
      </c>
      <c r="N730" s="29" t="s">
        <v>934</v>
      </c>
      <c r="O730" s="13">
        <f t="shared" si="66"/>
        <v>1</v>
      </c>
      <c r="P730" s="13" t="str">
        <f t="shared" si="67"/>
        <v>Atenciones Medicas</v>
      </c>
      <c r="Q730" s="13">
        <f t="shared" si="68"/>
        <v>2</v>
      </c>
      <c r="R730" s="13" t="str">
        <f t="shared" si="69"/>
        <v>Mujer</v>
      </c>
      <c r="S730" s="11">
        <f>VLOOKUP(I730,edades!$B$3:$D$17,3)</f>
        <v>14</v>
      </c>
      <c r="T730" s="11" t="str">
        <f>VLOOKUP(DataCExterna!I730,edades!$B$3:$D$17,2)</f>
        <v>de 60 a 64 años</v>
      </c>
      <c r="U730" s="11" t="s">
        <v>1233</v>
      </c>
      <c r="V730" s="26">
        <f t="shared" si="70"/>
        <v>1</v>
      </c>
      <c r="W730" s="25">
        <v>0</v>
      </c>
      <c r="X730" s="25">
        <v>1</v>
      </c>
    </row>
    <row r="731" spans="1:24" x14ac:dyDescent="0.25">
      <c r="A731" s="11">
        <f t="shared" si="71"/>
        <v>730</v>
      </c>
      <c r="B731" s="11">
        <v>201505</v>
      </c>
      <c r="C731" s="11">
        <v>1234</v>
      </c>
      <c r="D731" s="11">
        <v>1</v>
      </c>
      <c r="E731" s="16" t="s">
        <v>411</v>
      </c>
      <c r="F731" s="16" t="s">
        <v>5</v>
      </c>
      <c r="G731" s="11" t="s">
        <v>1720</v>
      </c>
      <c r="H731" s="13" t="s">
        <v>1276</v>
      </c>
      <c r="I731" s="13">
        <v>48</v>
      </c>
      <c r="J731" s="14">
        <v>42135</v>
      </c>
      <c r="K731" s="11" t="s">
        <v>923</v>
      </c>
      <c r="L731" s="11">
        <v>1</v>
      </c>
      <c r="M731" s="11" t="s">
        <v>1071</v>
      </c>
      <c r="N731" s="11" t="s">
        <v>936</v>
      </c>
      <c r="O731" s="13">
        <f t="shared" si="66"/>
        <v>1</v>
      </c>
      <c r="P731" s="13" t="str">
        <f t="shared" si="67"/>
        <v>Atenciones Medicas</v>
      </c>
      <c r="Q731" s="13">
        <f t="shared" si="68"/>
        <v>1</v>
      </c>
      <c r="R731" s="13" t="str">
        <f t="shared" si="69"/>
        <v>Hombre</v>
      </c>
      <c r="S731" s="11">
        <f>VLOOKUP(I731,edades!$B$3:$D$17,3)</f>
        <v>11</v>
      </c>
      <c r="T731" s="11" t="str">
        <f>VLOOKUP(DataCExterna!I731,edades!$B$3:$D$17,2)</f>
        <v>de 45 a 49 años</v>
      </c>
      <c r="U731" s="11" t="s">
        <v>1071</v>
      </c>
      <c r="V731" s="26">
        <f t="shared" si="70"/>
        <v>0</v>
      </c>
      <c r="W731" s="24">
        <v>1</v>
      </c>
      <c r="X731" s="24">
        <v>0</v>
      </c>
    </row>
    <row r="732" spans="1:24" x14ac:dyDescent="0.25">
      <c r="A732" s="11">
        <f t="shared" si="71"/>
        <v>731</v>
      </c>
      <c r="B732" s="11">
        <v>201505</v>
      </c>
      <c r="C732" s="11">
        <v>1234</v>
      </c>
      <c r="D732" s="11">
        <v>1</v>
      </c>
      <c r="E732" s="16" t="s">
        <v>767</v>
      </c>
      <c r="F732" s="16" t="s">
        <v>5</v>
      </c>
      <c r="G732" s="11" t="s">
        <v>1433</v>
      </c>
      <c r="H732" s="13" t="s">
        <v>1276</v>
      </c>
      <c r="I732" s="13">
        <v>3</v>
      </c>
      <c r="J732" s="14">
        <v>42141</v>
      </c>
      <c r="K732" s="11" t="s">
        <v>925</v>
      </c>
      <c r="L732" s="11">
        <v>1</v>
      </c>
      <c r="M732" s="11" t="s">
        <v>125</v>
      </c>
      <c r="N732" s="15" t="s">
        <v>934</v>
      </c>
      <c r="O732" s="13">
        <f t="shared" si="66"/>
        <v>1</v>
      </c>
      <c r="P732" s="13" t="str">
        <f t="shared" si="67"/>
        <v>Atenciones Medicas</v>
      </c>
      <c r="Q732" s="13">
        <f t="shared" si="68"/>
        <v>1</v>
      </c>
      <c r="R732" s="13" t="str">
        <f t="shared" si="69"/>
        <v>Hombre</v>
      </c>
      <c r="S732" s="11">
        <f>VLOOKUP(I732,edades!$B$3:$D$17,3)</f>
        <v>2</v>
      </c>
      <c r="T732" s="11" t="str">
        <f>VLOOKUP(DataCExterna!I732,edades!$B$3:$D$17,2)</f>
        <v>de 1 a 4 años</v>
      </c>
      <c r="U732" s="11" t="s">
        <v>125</v>
      </c>
      <c r="V732" s="26">
        <f t="shared" si="70"/>
        <v>1</v>
      </c>
      <c r="W732" s="26">
        <v>1</v>
      </c>
      <c r="X732" s="26">
        <v>1</v>
      </c>
    </row>
    <row r="733" spans="1:24" x14ac:dyDescent="0.25">
      <c r="A733" s="11">
        <f t="shared" si="71"/>
        <v>732</v>
      </c>
      <c r="B733" s="11">
        <v>201505</v>
      </c>
      <c r="C733" s="11">
        <v>1234</v>
      </c>
      <c r="D733" s="11">
        <v>1</v>
      </c>
      <c r="E733" s="16" t="s">
        <v>390</v>
      </c>
      <c r="F733" s="16" t="s">
        <v>5</v>
      </c>
      <c r="G733" s="11" t="s">
        <v>1732</v>
      </c>
      <c r="H733" s="13" t="s">
        <v>1277</v>
      </c>
      <c r="I733" s="13">
        <v>86</v>
      </c>
      <c r="J733" s="14">
        <v>42125</v>
      </c>
      <c r="K733" s="11" t="s">
        <v>923</v>
      </c>
      <c r="L733" s="11">
        <v>1</v>
      </c>
      <c r="M733" s="11" t="s">
        <v>957</v>
      </c>
      <c r="N733" s="11" t="s">
        <v>936</v>
      </c>
      <c r="O733" s="13">
        <f t="shared" si="66"/>
        <v>1</v>
      </c>
      <c r="P733" s="13" t="str">
        <f t="shared" si="67"/>
        <v>Atenciones Medicas</v>
      </c>
      <c r="Q733" s="13">
        <f t="shared" si="68"/>
        <v>2</v>
      </c>
      <c r="R733" s="13" t="str">
        <f t="shared" si="69"/>
        <v>Mujer</v>
      </c>
      <c r="S733" s="11">
        <f>VLOOKUP(I733,edades!$B$3:$D$17,3)</f>
        <v>15</v>
      </c>
      <c r="T733" s="11" t="str">
        <f>VLOOKUP(DataCExterna!I733,edades!$B$3:$D$17,2)</f>
        <v>de 65 años a más</v>
      </c>
      <c r="U733" s="11" t="s">
        <v>957</v>
      </c>
      <c r="V733" s="26">
        <f t="shared" si="70"/>
        <v>0</v>
      </c>
      <c r="W733" s="24">
        <v>1</v>
      </c>
      <c r="X733" s="24">
        <v>0</v>
      </c>
    </row>
    <row r="734" spans="1:24" x14ac:dyDescent="0.25">
      <c r="A734" s="11">
        <f t="shared" si="71"/>
        <v>733</v>
      </c>
      <c r="B734" s="11">
        <v>201505</v>
      </c>
      <c r="C734" s="11">
        <v>1234</v>
      </c>
      <c r="D734" s="11">
        <v>1</v>
      </c>
      <c r="E734" s="16" t="s">
        <v>503</v>
      </c>
      <c r="F734" s="16" t="s">
        <v>5</v>
      </c>
      <c r="G734" s="11" t="s">
        <v>1347</v>
      </c>
      <c r="H734" s="13" t="s">
        <v>1277</v>
      </c>
      <c r="I734" s="13">
        <v>41</v>
      </c>
      <c r="J734" s="14">
        <v>42138</v>
      </c>
      <c r="K734" s="11" t="s">
        <v>931</v>
      </c>
      <c r="L734" s="11">
        <v>1</v>
      </c>
      <c r="M734" s="11" t="s">
        <v>1197</v>
      </c>
      <c r="N734" s="11" t="s">
        <v>936</v>
      </c>
      <c r="O734" s="13">
        <f t="shared" si="66"/>
        <v>1</v>
      </c>
      <c r="P734" s="13" t="str">
        <f t="shared" si="67"/>
        <v>Atenciones Medicas</v>
      </c>
      <c r="Q734" s="13">
        <f t="shared" si="68"/>
        <v>2</v>
      </c>
      <c r="R734" s="13" t="str">
        <f t="shared" si="69"/>
        <v>Mujer</v>
      </c>
      <c r="S734" s="11">
        <f>VLOOKUP(I734,edades!$B$3:$D$17,3)</f>
        <v>10</v>
      </c>
      <c r="T734" s="11" t="str">
        <f>VLOOKUP(DataCExterna!I734,edades!$B$3:$D$17,2)</f>
        <v>de 40 a 44 años</v>
      </c>
      <c r="U734" s="11" t="s">
        <v>1197</v>
      </c>
      <c r="V734" s="26">
        <f t="shared" si="70"/>
        <v>0</v>
      </c>
      <c r="W734" s="24">
        <v>1</v>
      </c>
      <c r="X734" s="24">
        <v>0</v>
      </c>
    </row>
    <row r="735" spans="1:24" x14ac:dyDescent="0.25">
      <c r="A735" s="11">
        <f t="shared" si="71"/>
        <v>734</v>
      </c>
      <c r="B735" s="11">
        <v>201505</v>
      </c>
      <c r="C735" s="11">
        <v>1234</v>
      </c>
      <c r="D735" s="11">
        <v>1</v>
      </c>
      <c r="E735" s="16" t="s">
        <v>443</v>
      </c>
      <c r="F735" s="16" t="s">
        <v>5</v>
      </c>
      <c r="G735" s="11" t="s">
        <v>1681</v>
      </c>
      <c r="H735" s="13" t="s">
        <v>1276</v>
      </c>
      <c r="I735" s="13">
        <v>58</v>
      </c>
      <c r="J735" s="14">
        <v>42125</v>
      </c>
      <c r="K735" s="11" t="s">
        <v>923</v>
      </c>
      <c r="L735" s="11">
        <v>1</v>
      </c>
      <c r="M735" s="11" t="s">
        <v>238</v>
      </c>
      <c r="N735" s="11" t="s">
        <v>935</v>
      </c>
      <c r="O735" s="13">
        <f t="shared" si="66"/>
        <v>1</v>
      </c>
      <c r="P735" s="13" t="str">
        <f t="shared" si="67"/>
        <v>Atenciones Medicas</v>
      </c>
      <c r="Q735" s="13">
        <f t="shared" si="68"/>
        <v>1</v>
      </c>
      <c r="R735" s="13" t="str">
        <f t="shared" si="69"/>
        <v>Hombre</v>
      </c>
      <c r="S735" s="11">
        <f>VLOOKUP(I735,edades!$B$3:$D$17,3)</f>
        <v>13</v>
      </c>
      <c r="T735" s="11" t="str">
        <f>VLOOKUP(DataCExterna!I735,edades!$B$3:$D$17,2)</f>
        <v>de 55 a 59 años</v>
      </c>
      <c r="U735" s="11" t="s">
        <v>238</v>
      </c>
      <c r="V735" s="26">
        <f t="shared" si="70"/>
        <v>0</v>
      </c>
      <c r="W735" s="24">
        <v>1</v>
      </c>
      <c r="X735" s="24">
        <v>0</v>
      </c>
    </row>
    <row r="736" spans="1:24" x14ac:dyDescent="0.25">
      <c r="A736" s="11">
        <f t="shared" si="71"/>
        <v>735</v>
      </c>
      <c r="B736" s="11">
        <v>201505</v>
      </c>
      <c r="C736" s="11">
        <v>1234</v>
      </c>
      <c r="D736" s="11">
        <v>1</v>
      </c>
      <c r="E736" s="16" t="s">
        <v>569</v>
      </c>
      <c r="F736" s="16" t="s">
        <v>5</v>
      </c>
      <c r="G736" s="11" t="s">
        <v>1505</v>
      </c>
      <c r="H736" s="13" t="s">
        <v>1277</v>
      </c>
      <c r="I736" s="13">
        <v>65</v>
      </c>
      <c r="J736" s="14">
        <v>42129</v>
      </c>
      <c r="K736" s="11" t="s">
        <v>926</v>
      </c>
      <c r="L736" s="11">
        <v>2</v>
      </c>
      <c r="M736" s="11" t="s">
        <v>1199</v>
      </c>
      <c r="N736" s="11" t="s">
        <v>936</v>
      </c>
      <c r="O736" s="13">
        <f t="shared" si="66"/>
        <v>2</v>
      </c>
      <c r="P736" s="13" t="str">
        <f t="shared" si="67"/>
        <v>Atenciones No Medicas</v>
      </c>
      <c r="Q736" s="13">
        <f t="shared" si="68"/>
        <v>2</v>
      </c>
      <c r="R736" s="13" t="str">
        <f t="shared" si="69"/>
        <v>Mujer</v>
      </c>
      <c r="S736" s="11">
        <f>VLOOKUP(I736,edades!$B$3:$D$17,3)</f>
        <v>15</v>
      </c>
      <c r="T736" s="11" t="str">
        <f>VLOOKUP(DataCExterna!I736,edades!$B$3:$D$17,2)</f>
        <v>de 65 años a más</v>
      </c>
      <c r="U736" s="11" t="s">
        <v>1199</v>
      </c>
      <c r="V736" s="26">
        <f t="shared" si="70"/>
        <v>0</v>
      </c>
      <c r="W736" s="24">
        <v>1</v>
      </c>
      <c r="X736" s="24">
        <v>0</v>
      </c>
    </row>
    <row r="737" spans="1:24" x14ac:dyDescent="0.25">
      <c r="A737" s="11">
        <f t="shared" si="71"/>
        <v>736</v>
      </c>
      <c r="B737" s="11">
        <v>201505</v>
      </c>
      <c r="C737" s="11">
        <v>1234</v>
      </c>
      <c r="D737" s="11">
        <v>1</v>
      </c>
      <c r="E737" s="16" t="s">
        <v>498</v>
      </c>
      <c r="F737" s="16" t="s">
        <v>5</v>
      </c>
      <c r="G737" s="11" t="s">
        <v>1335</v>
      </c>
      <c r="H737" s="13" t="s">
        <v>1277</v>
      </c>
      <c r="I737" s="13">
        <v>31</v>
      </c>
      <c r="J737" s="14">
        <v>42138</v>
      </c>
      <c r="K737" s="11" t="s">
        <v>931</v>
      </c>
      <c r="L737" s="11">
        <v>1</v>
      </c>
      <c r="M737" s="11" t="s">
        <v>1194</v>
      </c>
      <c r="N737" s="15" t="s">
        <v>934</v>
      </c>
      <c r="O737" s="13">
        <f t="shared" si="66"/>
        <v>1</v>
      </c>
      <c r="P737" s="13" t="str">
        <f t="shared" si="67"/>
        <v>Atenciones Medicas</v>
      </c>
      <c r="Q737" s="13">
        <f t="shared" si="68"/>
        <v>2</v>
      </c>
      <c r="R737" s="13" t="str">
        <f t="shared" si="69"/>
        <v>Mujer</v>
      </c>
      <c r="S737" s="11">
        <f>VLOOKUP(I737,edades!$B$3:$D$17,3)</f>
        <v>9</v>
      </c>
      <c r="T737" s="11" t="str">
        <f>VLOOKUP(DataCExterna!I737,edades!$B$3:$D$17,2)</f>
        <v>de 35 a 39 años</v>
      </c>
      <c r="U737" s="11" t="s">
        <v>1194</v>
      </c>
      <c r="V737" s="26">
        <f t="shared" si="70"/>
        <v>1</v>
      </c>
      <c r="W737" s="24">
        <v>1</v>
      </c>
      <c r="X737" s="24">
        <v>0</v>
      </c>
    </row>
    <row r="738" spans="1:24" x14ac:dyDescent="0.25">
      <c r="A738" s="11">
        <f t="shared" si="71"/>
        <v>737</v>
      </c>
      <c r="B738" s="11">
        <v>201505</v>
      </c>
      <c r="C738" s="11">
        <v>1234</v>
      </c>
      <c r="D738" s="11">
        <v>1</v>
      </c>
      <c r="E738" s="16" t="s">
        <v>402</v>
      </c>
      <c r="F738" s="16" t="s">
        <v>5</v>
      </c>
      <c r="G738" s="11" t="s">
        <v>1561</v>
      </c>
      <c r="H738" s="13" t="s">
        <v>1276</v>
      </c>
      <c r="I738" s="13">
        <v>32</v>
      </c>
      <c r="J738" s="14">
        <v>42131</v>
      </c>
      <c r="K738" s="11" t="s">
        <v>923</v>
      </c>
      <c r="L738" s="11">
        <v>1</v>
      </c>
      <c r="M738" s="11" t="s">
        <v>1115</v>
      </c>
      <c r="N738" s="11" t="s">
        <v>936</v>
      </c>
      <c r="O738" s="13">
        <f t="shared" si="66"/>
        <v>1</v>
      </c>
      <c r="P738" s="13" t="str">
        <f t="shared" si="67"/>
        <v>Atenciones Medicas</v>
      </c>
      <c r="Q738" s="13">
        <f t="shared" si="68"/>
        <v>1</v>
      </c>
      <c r="R738" s="13" t="str">
        <f t="shared" si="69"/>
        <v>Hombre</v>
      </c>
      <c r="S738" s="11">
        <f>VLOOKUP(I738,edades!$B$3:$D$17,3)</f>
        <v>9</v>
      </c>
      <c r="T738" s="11" t="str">
        <f>VLOOKUP(DataCExterna!I738,edades!$B$3:$D$17,2)</f>
        <v>de 35 a 39 años</v>
      </c>
      <c r="U738" s="11" t="s">
        <v>1115</v>
      </c>
      <c r="V738" s="26">
        <f t="shared" si="70"/>
        <v>0</v>
      </c>
      <c r="W738" s="24">
        <v>1</v>
      </c>
      <c r="X738" s="24">
        <v>0</v>
      </c>
    </row>
    <row r="739" spans="1:24" x14ac:dyDescent="0.25">
      <c r="A739" s="11">
        <f t="shared" si="71"/>
        <v>738</v>
      </c>
      <c r="B739" s="11">
        <v>201505</v>
      </c>
      <c r="C739" s="11">
        <v>1234</v>
      </c>
      <c r="D739" s="11">
        <v>1</v>
      </c>
      <c r="E739" s="16" t="s">
        <v>379</v>
      </c>
      <c r="F739" s="16" t="s">
        <v>5</v>
      </c>
      <c r="G739" s="11" t="s">
        <v>1512</v>
      </c>
      <c r="H739" s="13" t="s">
        <v>1277</v>
      </c>
      <c r="I739" s="13">
        <v>68</v>
      </c>
      <c r="J739" s="14">
        <v>42129</v>
      </c>
      <c r="K739" s="11" t="s">
        <v>926</v>
      </c>
      <c r="L739" s="11">
        <v>2</v>
      </c>
      <c r="M739" s="11" t="s">
        <v>1195</v>
      </c>
      <c r="N739" s="11" t="s">
        <v>936</v>
      </c>
      <c r="O739" s="13">
        <f t="shared" si="66"/>
        <v>2</v>
      </c>
      <c r="P739" s="13" t="str">
        <f t="shared" si="67"/>
        <v>Atenciones No Medicas</v>
      </c>
      <c r="Q739" s="13">
        <f t="shared" si="68"/>
        <v>2</v>
      </c>
      <c r="R739" s="13" t="str">
        <f t="shared" si="69"/>
        <v>Mujer</v>
      </c>
      <c r="S739" s="11">
        <f>VLOOKUP(I739,edades!$B$3:$D$17,3)</f>
        <v>15</v>
      </c>
      <c r="T739" s="11" t="str">
        <f>VLOOKUP(DataCExterna!I739,edades!$B$3:$D$17,2)</f>
        <v>de 65 años a más</v>
      </c>
      <c r="U739" s="11" t="s">
        <v>1195</v>
      </c>
      <c r="V739" s="26">
        <f t="shared" si="70"/>
        <v>0</v>
      </c>
      <c r="W739" s="24">
        <v>1</v>
      </c>
      <c r="X739" s="24">
        <v>0</v>
      </c>
    </row>
    <row r="740" spans="1:24" x14ac:dyDescent="0.25">
      <c r="A740" s="11">
        <f t="shared" si="71"/>
        <v>739</v>
      </c>
      <c r="B740" s="11">
        <v>201505</v>
      </c>
      <c r="C740" s="11">
        <v>1234</v>
      </c>
      <c r="D740" s="11">
        <v>1</v>
      </c>
      <c r="E740" s="16" t="s">
        <v>546</v>
      </c>
      <c r="F740" s="16" t="s">
        <v>5</v>
      </c>
      <c r="G740" s="20" t="s">
        <v>1274</v>
      </c>
      <c r="H740" s="13" t="s">
        <v>1277</v>
      </c>
      <c r="I740" s="13">
        <v>50</v>
      </c>
      <c r="J740" s="14">
        <v>42153</v>
      </c>
      <c r="K740" s="11" t="s">
        <v>931</v>
      </c>
      <c r="L740" s="11">
        <v>1</v>
      </c>
      <c r="M740" s="11" t="s">
        <v>1079</v>
      </c>
      <c r="N740" s="27" t="s">
        <v>934</v>
      </c>
      <c r="O740" s="13">
        <f t="shared" si="66"/>
        <v>1</v>
      </c>
      <c r="P740" s="13" t="str">
        <f t="shared" si="67"/>
        <v>Atenciones Medicas</v>
      </c>
      <c r="Q740" s="13">
        <f t="shared" si="68"/>
        <v>2</v>
      </c>
      <c r="R740" s="13" t="str">
        <f t="shared" si="69"/>
        <v>Mujer</v>
      </c>
      <c r="S740" s="11">
        <f>VLOOKUP(I740,edades!$B$3:$D$17,3)</f>
        <v>12</v>
      </c>
      <c r="T740" s="11" t="str">
        <f>VLOOKUP(DataCExterna!I740,edades!$B$3:$D$17,2)</f>
        <v>de 50 a 54 años</v>
      </c>
      <c r="U740" s="11" t="s">
        <v>1079</v>
      </c>
      <c r="V740" s="26">
        <f t="shared" si="70"/>
        <v>1</v>
      </c>
      <c r="W740" s="25">
        <v>0</v>
      </c>
      <c r="X740" s="25">
        <v>1</v>
      </c>
    </row>
    <row r="741" spans="1:24" x14ac:dyDescent="0.25">
      <c r="A741" s="11">
        <f t="shared" si="71"/>
        <v>740</v>
      </c>
      <c r="B741" s="11">
        <v>201505</v>
      </c>
      <c r="C741" s="11">
        <v>1234</v>
      </c>
      <c r="D741" s="11">
        <v>1</v>
      </c>
      <c r="E741" s="16" t="s">
        <v>354</v>
      </c>
      <c r="F741" s="16" t="s">
        <v>5</v>
      </c>
      <c r="G741" s="11" t="s">
        <v>1781</v>
      </c>
      <c r="H741" s="13" t="s">
        <v>1277</v>
      </c>
      <c r="I741" s="13">
        <v>67</v>
      </c>
      <c r="J741" s="14">
        <v>42125</v>
      </c>
      <c r="K741" s="11" t="s">
        <v>924</v>
      </c>
      <c r="L741" s="11">
        <v>1</v>
      </c>
      <c r="M741" s="11" t="s">
        <v>974</v>
      </c>
      <c r="N741" s="15" t="s">
        <v>934</v>
      </c>
      <c r="O741" s="13">
        <f t="shared" si="66"/>
        <v>1</v>
      </c>
      <c r="P741" s="13" t="str">
        <f t="shared" si="67"/>
        <v>Atenciones Medicas</v>
      </c>
      <c r="Q741" s="13">
        <f t="shared" si="68"/>
        <v>2</v>
      </c>
      <c r="R741" s="13" t="str">
        <f t="shared" si="69"/>
        <v>Mujer</v>
      </c>
      <c r="S741" s="11">
        <f>VLOOKUP(I741,edades!$B$3:$D$17,3)</f>
        <v>15</v>
      </c>
      <c r="T741" s="11" t="str">
        <f>VLOOKUP(DataCExterna!I741,edades!$B$3:$D$17,2)</f>
        <v>de 65 años a más</v>
      </c>
      <c r="U741" s="11" t="s">
        <v>974</v>
      </c>
      <c r="V741" s="26">
        <f t="shared" si="70"/>
        <v>1</v>
      </c>
      <c r="W741" s="26">
        <v>1</v>
      </c>
      <c r="X741" s="26">
        <v>1</v>
      </c>
    </row>
    <row r="742" spans="1:24" x14ac:dyDescent="0.25">
      <c r="A742" s="11">
        <f t="shared" si="71"/>
        <v>741</v>
      </c>
      <c r="B742" s="11">
        <v>201505</v>
      </c>
      <c r="C742" s="11">
        <v>1234</v>
      </c>
      <c r="D742" s="11">
        <v>1</v>
      </c>
      <c r="E742" s="16" t="s">
        <v>408</v>
      </c>
      <c r="F742" s="16" t="s">
        <v>5</v>
      </c>
      <c r="G742" s="11" t="s">
        <v>1689</v>
      </c>
      <c r="H742" s="13" t="s">
        <v>1277</v>
      </c>
      <c r="I742" s="13">
        <v>42</v>
      </c>
      <c r="J742" s="14">
        <v>42135</v>
      </c>
      <c r="K742" s="11" t="s">
        <v>923</v>
      </c>
      <c r="L742" s="11">
        <v>1</v>
      </c>
      <c r="M742" s="11" t="s">
        <v>1065</v>
      </c>
      <c r="N742" s="11" t="s">
        <v>935</v>
      </c>
      <c r="O742" s="13">
        <f t="shared" si="66"/>
        <v>1</v>
      </c>
      <c r="P742" s="13" t="str">
        <f t="shared" si="67"/>
        <v>Atenciones Medicas</v>
      </c>
      <c r="Q742" s="13">
        <f t="shared" si="68"/>
        <v>2</v>
      </c>
      <c r="R742" s="13" t="str">
        <f t="shared" si="69"/>
        <v>Mujer</v>
      </c>
      <c r="S742" s="11">
        <f>VLOOKUP(I742,edades!$B$3:$D$17,3)</f>
        <v>10</v>
      </c>
      <c r="T742" s="11" t="str">
        <f>VLOOKUP(DataCExterna!I742,edades!$B$3:$D$17,2)</f>
        <v>de 40 a 44 años</v>
      </c>
      <c r="U742" s="11" t="s">
        <v>1065</v>
      </c>
      <c r="V742" s="26">
        <f t="shared" si="70"/>
        <v>0</v>
      </c>
      <c r="W742" s="24">
        <v>1</v>
      </c>
      <c r="X742" s="24">
        <v>0</v>
      </c>
    </row>
    <row r="743" spans="1:24" x14ac:dyDescent="0.25">
      <c r="A743" s="11">
        <f t="shared" si="71"/>
        <v>742</v>
      </c>
      <c r="B743" s="11">
        <v>201505</v>
      </c>
      <c r="C743" s="11">
        <v>1234</v>
      </c>
      <c r="D743" s="11">
        <v>1</v>
      </c>
      <c r="E743" s="16" t="s">
        <v>559</v>
      </c>
      <c r="F743" s="16" t="s">
        <v>5</v>
      </c>
      <c r="G743" s="11" t="s">
        <v>1969</v>
      </c>
      <c r="H743" s="13" t="s">
        <v>1276</v>
      </c>
      <c r="I743" s="13">
        <v>9</v>
      </c>
      <c r="J743" s="14">
        <v>42134</v>
      </c>
      <c r="K743" s="11" t="s">
        <v>932</v>
      </c>
      <c r="L743" s="11">
        <v>1</v>
      </c>
      <c r="M743" s="11" t="s">
        <v>1224</v>
      </c>
      <c r="N743" s="15" t="s">
        <v>934</v>
      </c>
      <c r="O743" s="13">
        <f t="shared" si="66"/>
        <v>1</v>
      </c>
      <c r="P743" s="13" t="str">
        <f t="shared" si="67"/>
        <v>Atenciones Medicas</v>
      </c>
      <c r="Q743" s="13">
        <f t="shared" si="68"/>
        <v>1</v>
      </c>
      <c r="R743" s="13" t="str">
        <f t="shared" si="69"/>
        <v>Hombre</v>
      </c>
      <c r="S743" s="11">
        <f>VLOOKUP(I743,edades!$B$3:$D$17,3)</f>
        <v>3</v>
      </c>
      <c r="T743" s="11" t="str">
        <f>VLOOKUP(DataCExterna!I743,edades!$B$3:$D$17,2)</f>
        <v>de 5 a 9 años</v>
      </c>
      <c r="U743" s="11" t="s">
        <v>1224</v>
      </c>
      <c r="V743" s="26">
        <f t="shared" si="70"/>
        <v>1</v>
      </c>
      <c r="W743" s="26">
        <v>1</v>
      </c>
      <c r="X743" s="26">
        <v>1</v>
      </c>
    </row>
    <row r="744" spans="1:24" x14ac:dyDescent="0.25">
      <c r="A744" s="11">
        <f t="shared" si="71"/>
        <v>743</v>
      </c>
      <c r="B744" s="11">
        <v>201505</v>
      </c>
      <c r="C744" s="11">
        <v>1234</v>
      </c>
      <c r="D744" s="11">
        <v>1</v>
      </c>
      <c r="E744" s="16" t="s">
        <v>613</v>
      </c>
      <c r="F744" s="16" t="s">
        <v>5</v>
      </c>
      <c r="G744" s="11" t="s">
        <v>1780</v>
      </c>
      <c r="H744" s="13" t="s">
        <v>1277</v>
      </c>
      <c r="I744" s="13">
        <v>57</v>
      </c>
      <c r="J744" s="14">
        <v>42135</v>
      </c>
      <c r="K744" s="11" t="s">
        <v>924</v>
      </c>
      <c r="L744" s="11">
        <v>1</v>
      </c>
      <c r="M744" s="11" t="s">
        <v>10</v>
      </c>
      <c r="N744" s="11" t="s">
        <v>936</v>
      </c>
      <c r="O744" s="13">
        <f t="shared" si="66"/>
        <v>1</v>
      </c>
      <c r="P744" s="13" t="str">
        <f t="shared" si="67"/>
        <v>Atenciones Medicas</v>
      </c>
      <c r="Q744" s="13">
        <f t="shared" si="68"/>
        <v>2</v>
      </c>
      <c r="R744" s="13" t="str">
        <f t="shared" si="69"/>
        <v>Mujer</v>
      </c>
      <c r="S744" s="11">
        <f>VLOOKUP(I744,edades!$B$3:$D$17,3)</f>
        <v>13</v>
      </c>
      <c r="T744" s="11" t="str">
        <f>VLOOKUP(DataCExterna!I744,edades!$B$3:$D$17,2)</f>
        <v>de 55 a 59 años</v>
      </c>
      <c r="U744" s="11" t="s">
        <v>10</v>
      </c>
      <c r="V744" s="26">
        <f t="shared" si="70"/>
        <v>0</v>
      </c>
      <c r="W744" s="24">
        <v>1</v>
      </c>
      <c r="X744" s="24">
        <v>0</v>
      </c>
    </row>
    <row r="745" spans="1:24" x14ac:dyDescent="0.25">
      <c r="A745" s="11">
        <f t="shared" si="71"/>
        <v>744</v>
      </c>
      <c r="B745" s="11">
        <v>201505</v>
      </c>
      <c r="C745" s="11">
        <v>1234</v>
      </c>
      <c r="D745" s="11">
        <v>1</v>
      </c>
      <c r="E745" s="16" t="s">
        <v>507</v>
      </c>
      <c r="F745" s="16" t="s">
        <v>5</v>
      </c>
      <c r="G745" s="11" t="s">
        <v>1393</v>
      </c>
      <c r="H745" s="13" t="s">
        <v>1277</v>
      </c>
      <c r="I745" s="13">
        <v>46</v>
      </c>
      <c r="J745" s="14">
        <v>42130</v>
      </c>
      <c r="K745" s="11" t="s">
        <v>931</v>
      </c>
      <c r="L745" s="11">
        <v>1</v>
      </c>
      <c r="M745" s="11" t="s">
        <v>997</v>
      </c>
      <c r="N745" s="15" t="s">
        <v>934</v>
      </c>
      <c r="O745" s="13">
        <f t="shared" si="66"/>
        <v>1</v>
      </c>
      <c r="P745" s="13" t="str">
        <f t="shared" si="67"/>
        <v>Atenciones Medicas</v>
      </c>
      <c r="Q745" s="13">
        <f t="shared" si="68"/>
        <v>2</v>
      </c>
      <c r="R745" s="13" t="str">
        <f t="shared" si="69"/>
        <v>Mujer</v>
      </c>
      <c r="S745" s="11">
        <f>VLOOKUP(I745,edades!$B$3:$D$17,3)</f>
        <v>11</v>
      </c>
      <c r="T745" s="11" t="str">
        <f>VLOOKUP(DataCExterna!I745,edades!$B$3:$D$17,2)</f>
        <v>de 45 a 49 años</v>
      </c>
      <c r="U745" s="11" t="s">
        <v>997</v>
      </c>
      <c r="V745" s="26">
        <f t="shared" si="70"/>
        <v>1</v>
      </c>
      <c r="W745" s="26">
        <v>1</v>
      </c>
      <c r="X745" s="26">
        <v>1</v>
      </c>
    </row>
    <row r="746" spans="1:24" x14ac:dyDescent="0.25">
      <c r="A746" s="11">
        <f t="shared" si="71"/>
        <v>745</v>
      </c>
      <c r="B746" s="11">
        <v>201505</v>
      </c>
      <c r="C746" s="11">
        <v>1234</v>
      </c>
      <c r="D746" s="11">
        <v>1</v>
      </c>
      <c r="E746" s="16" t="s">
        <v>495</v>
      </c>
      <c r="F746" s="16" t="s">
        <v>5</v>
      </c>
      <c r="G746" s="12" t="s">
        <v>1287</v>
      </c>
      <c r="H746" s="13" t="s">
        <v>1277</v>
      </c>
      <c r="I746" s="13">
        <v>33</v>
      </c>
      <c r="J746" s="14">
        <v>42138</v>
      </c>
      <c r="K746" s="11" t="s">
        <v>931</v>
      </c>
      <c r="L746" s="11">
        <v>1</v>
      </c>
      <c r="M746" s="11" t="s">
        <v>1193</v>
      </c>
      <c r="N746" s="11" t="s">
        <v>936</v>
      </c>
      <c r="O746" s="13">
        <f t="shared" si="66"/>
        <v>1</v>
      </c>
      <c r="P746" s="13" t="str">
        <f t="shared" si="67"/>
        <v>Atenciones Medicas</v>
      </c>
      <c r="Q746" s="13">
        <f t="shared" si="68"/>
        <v>2</v>
      </c>
      <c r="R746" s="13" t="str">
        <f t="shared" si="69"/>
        <v>Mujer</v>
      </c>
      <c r="S746" s="11">
        <f>VLOOKUP(I746,edades!$B$3:$D$17,3)</f>
        <v>9</v>
      </c>
      <c r="T746" s="11" t="str">
        <f>VLOOKUP(DataCExterna!I746,edades!$B$3:$D$17,2)</f>
        <v>de 35 a 39 años</v>
      </c>
      <c r="U746" s="11" t="s">
        <v>1193</v>
      </c>
      <c r="V746" s="26">
        <f t="shared" si="70"/>
        <v>0</v>
      </c>
      <c r="W746" s="23">
        <v>0</v>
      </c>
      <c r="X746" s="23">
        <v>0</v>
      </c>
    </row>
    <row r="747" spans="1:24" x14ac:dyDescent="0.25">
      <c r="A747" s="11">
        <f t="shared" si="71"/>
        <v>746</v>
      </c>
      <c r="B747" s="11">
        <v>201505</v>
      </c>
      <c r="C747" s="11">
        <v>1234</v>
      </c>
      <c r="D747" s="11">
        <v>1</v>
      </c>
      <c r="E747" s="16" t="s">
        <v>364</v>
      </c>
      <c r="F747" s="16" t="s">
        <v>5</v>
      </c>
      <c r="G747" s="11" t="s">
        <v>1827</v>
      </c>
      <c r="H747" s="13" t="s">
        <v>1277</v>
      </c>
      <c r="I747" s="13">
        <v>52</v>
      </c>
      <c r="J747" s="14">
        <v>42125</v>
      </c>
      <c r="K747" s="11" t="s">
        <v>924</v>
      </c>
      <c r="L747" s="11">
        <v>1</v>
      </c>
      <c r="M747" s="11" t="s">
        <v>986</v>
      </c>
      <c r="N747" s="11" t="s">
        <v>935</v>
      </c>
      <c r="O747" s="13">
        <f t="shared" si="66"/>
        <v>1</v>
      </c>
      <c r="P747" s="13" t="str">
        <f t="shared" si="67"/>
        <v>Atenciones Medicas</v>
      </c>
      <c r="Q747" s="13">
        <f t="shared" si="68"/>
        <v>2</v>
      </c>
      <c r="R747" s="13" t="str">
        <f t="shared" si="69"/>
        <v>Mujer</v>
      </c>
      <c r="S747" s="11">
        <f>VLOOKUP(I747,edades!$B$3:$D$17,3)</f>
        <v>12</v>
      </c>
      <c r="T747" s="11" t="str">
        <f>VLOOKUP(DataCExterna!I747,edades!$B$3:$D$17,2)</f>
        <v>de 50 a 54 años</v>
      </c>
      <c r="U747" s="11" t="s">
        <v>986</v>
      </c>
      <c r="V747" s="26">
        <f t="shared" si="70"/>
        <v>0</v>
      </c>
      <c r="W747" s="24">
        <v>1</v>
      </c>
      <c r="X747" s="24">
        <v>0</v>
      </c>
    </row>
    <row r="748" spans="1:24" x14ac:dyDescent="0.25">
      <c r="A748" s="11">
        <f t="shared" si="71"/>
        <v>747</v>
      </c>
      <c r="B748" s="11">
        <v>201505</v>
      </c>
      <c r="C748" s="11">
        <v>1234</v>
      </c>
      <c r="D748" s="11">
        <v>1</v>
      </c>
      <c r="E748" s="16" t="s">
        <v>448</v>
      </c>
      <c r="F748" s="16" t="s">
        <v>5</v>
      </c>
      <c r="G748" s="11" t="s">
        <v>1479</v>
      </c>
      <c r="H748" s="13" t="s">
        <v>1277</v>
      </c>
      <c r="I748" s="13">
        <v>52</v>
      </c>
      <c r="J748" s="14">
        <v>42125</v>
      </c>
      <c r="K748" s="11" t="s">
        <v>925</v>
      </c>
      <c r="L748" s="11">
        <v>1</v>
      </c>
      <c r="M748" s="11" t="s">
        <v>1062</v>
      </c>
      <c r="N748" s="15" t="s">
        <v>934</v>
      </c>
      <c r="O748" s="13">
        <f t="shared" si="66"/>
        <v>1</v>
      </c>
      <c r="P748" s="13" t="str">
        <f t="shared" si="67"/>
        <v>Atenciones Medicas</v>
      </c>
      <c r="Q748" s="13">
        <f t="shared" si="68"/>
        <v>2</v>
      </c>
      <c r="R748" s="13" t="str">
        <f t="shared" si="69"/>
        <v>Mujer</v>
      </c>
      <c r="S748" s="11">
        <f>VLOOKUP(I748,edades!$B$3:$D$17,3)</f>
        <v>12</v>
      </c>
      <c r="T748" s="11" t="str">
        <f>VLOOKUP(DataCExterna!I748,edades!$B$3:$D$17,2)</f>
        <v>de 50 a 54 años</v>
      </c>
      <c r="U748" s="11" t="s">
        <v>1062</v>
      </c>
      <c r="V748" s="26">
        <f t="shared" si="70"/>
        <v>1</v>
      </c>
      <c r="W748" s="26">
        <v>1</v>
      </c>
      <c r="X748" s="26">
        <v>1</v>
      </c>
    </row>
    <row r="749" spans="1:24" x14ac:dyDescent="0.25">
      <c r="A749" s="11">
        <f t="shared" si="71"/>
        <v>748</v>
      </c>
      <c r="B749" s="11">
        <v>201505</v>
      </c>
      <c r="C749" s="11">
        <v>1234</v>
      </c>
      <c r="D749" s="11">
        <v>1</v>
      </c>
      <c r="E749" s="16" t="s">
        <v>704</v>
      </c>
      <c r="F749" s="16" t="s">
        <v>5</v>
      </c>
      <c r="G749" s="11" t="s">
        <v>1759</v>
      </c>
      <c r="H749" s="13" t="s">
        <v>1277</v>
      </c>
      <c r="I749" s="13">
        <v>35</v>
      </c>
      <c r="J749" s="14">
        <v>42134</v>
      </c>
      <c r="K749" s="11" t="s">
        <v>924</v>
      </c>
      <c r="L749" s="11">
        <v>1</v>
      </c>
      <c r="M749" s="11" t="s">
        <v>52</v>
      </c>
      <c r="N749" s="11" t="s">
        <v>936</v>
      </c>
      <c r="O749" s="13">
        <f t="shared" si="66"/>
        <v>1</v>
      </c>
      <c r="P749" s="13" t="str">
        <f t="shared" si="67"/>
        <v>Atenciones Medicas</v>
      </c>
      <c r="Q749" s="13">
        <f t="shared" si="68"/>
        <v>2</v>
      </c>
      <c r="R749" s="13" t="str">
        <f t="shared" si="69"/>
        <v>Mujer</v>
      </c>
      <c r="S749" s="11">
        <f>VLOOKUP(I749,edades!$B$3:$D$17,3)</f>
        <v>9</v>
      </c>
      <c r="T749" s="11" t="str">
        <f>VLOOKUP(DataCExterna!I749,edades!$B$3:$D$17,2)</f>
        <v>de 35 a 39 años</v>
      </c>
      <c r="U749" s="11" t="s">
        <v>52</v>
      </c>
      <c r="V749" s="26">
        <f t="shared" si="70"/>
        <v>0</v>
      </c>
      <c r="W749" s="24">
        <v>1</v>
      </c>
      <c r="X749" s="24">
        <v>0</v>
      </c>
    </row>
    <row r="750" spans="1:24" x14ac:dyDescent="0.25">
      <c r="A750" s="11">
        <f t="shared" si="71"/>
        <v>749</v>
      </c>
      <c r="B750" s="11">
        <v>201505</v>
      </c>
      <c r="C750" s="11">
        <v>1234</v>
      </c>
      <c r="D750" s="11">
        <v>1</v>
      </c>
      <c r="E750" s="16" t="s">
        <v>415</v>
      </c>
      <c r="F750" s="16" t="s">
        <v>5</v>
      </c>
      <c r="G750" s="11" t="s">
        <v>1742</v>
      </c>
      <c r="H750" s="13" t="s">
        <v>1277</v>
      </c>
      <c r="I750" s="13">
        <v>70</v>
      </c>
      <c r="J750" s="14">
        <v>42132</v>
      </c>
      <c r="K750" s="11" t="s">
        <v>923</v>
      </c>
      <c r="L750" s="11">
        <v>1</v>
      </c>
      <c r="M750" s="11" t="s">
        <v>1023</v>
      </c>
      <c r="N750" s="15" t="s">
        <v>934</v>
      </c>
      <c r="O750" s="13">
        <f t="shared" si="66"/>
        <v>1</v>
      </c>
      <c r="P750" s="13" t="str">
        <f t="shared" si="67"/>
        <v>Atenciones Medicas</v>
      </c>
      <c r="Q750" s="13">
        <f t="shared" si="68"/>
        <v>2</v>
      </c>
      <c r="R750" s="13" t="str">
        <f t="shared" si="69"/>
        <v>Mujer</v>
      </c>
      <c r="S750" s="11">
        <f>VLOOKUP(I750,edades!$B$3:$D$17,3)</f>
        <v>15</v>
      </c>
      <c r="T750" s="11" t="str">
        <f>VLOOKUP(DataCExterna!I750,edades!$B$3:$D$17,2)</f>
        <v>de 65 años a más</v>
      </c>
      <c r="U750" s="11" t="s">
        <v>1023</v>
      </c>
      <c r="V750" s="26">
        <f t="shared" si="70"/>
        <v>1</v>
      </c>
      <c r="W750" s="26">
        <v>1</v>
      </c>
      <c r="X750" s="26">
        <v>1</v>
      </c>
    </row>
    <row r="751" spans="1:24" x14ac:dyDescent="0.25">
      <c r="A751" s="11">
        <f t="shared" si="71"/>
        <v>750</v>
      </c>
      <c r="B751" s="11">
        <v>201505</v>
      </c>
      <c r="C751" s="11">
        <v>1234</v>
      </c>
      <c r="D751" s="11">
        <v>1</v>
      </c>
      <c r="E751" s="16" t="s">
        <v>501</v>
      </c>
      <c r="F751" s="16" t="s">
        <v>5</v>
      </c>
      <c r="G751" s="28" t="s">
        <v>1284</v>
      </c>
      <c r="H751" s="13" t="s">
        <v>1277</v>
      </c>
      <c r="I751" s="13">
        <v>31</v>
      </c>
      <c r="J751" s="14">
        <v>42132</v>
      </c>
      <c r="K751" s="11" t="s">
        <v>931</v>
      </c>
      <c r="L751" s="11">
        <v>1</v>
      </c>
      <c r="M751" s="11" t="s">
        <v>248</v>
      </c>
      <c r="N751" s="11" t="s">
        <v>936</v>
      </c>
      <c r="O751" s="13">
        <f t="shared" si="66"/>
        <v>1</v>
      </c>
      <c r="P751" s="13" t="str">
        <f t="shared" si="67"/>
        <v>Atenciones Medicas</v>
      </c>
      <c r="Q751" s="13">
        <f t="shared" si="68"/>
        <v>2</v>
      </c>
      <c r="R751" s="13" t="str">
        <f t="shared" si="69"/>
        <v>Mujer</v>
      </c>
      <c r="S751" s="11">
        <f>VLOOKUP(I751,edades!$B$3:$D$17,3)</f>
        <v>9</v>
      </c>
      <c r="T751" s="11" t="str">
        <f>VLOOKUP(DataCExterna!I751,edades!$B$3:$D$17,2)</f>
        <v>de 35 a 39 años</v>
      </c>
      <c r="U751" s="11" t="s">
        <v>248</v>
      </c>
      <c r="V751" s="26">
        <f t="shared" si="70"/>
        <v>0</v>
      </c>
      <c r="W751" s="23">
        <v>0</v>
      </c>
      <c r="X751" s="23">
        <v>0</v>
      </c>
    </row>
    <row r="752" spans="1:24" x14ac:dyDescent="0.25">
      <c r="A752" s="11">
        <f t="shared" si="71"/>
        <v>751</v>
      </c>
      <c r="B752" s="11">
        <v>201505</v>
      </c>
      <c r="C752" s="11">
        <v>1234</v>
      </c>
      <c r="D752" s="11">
        <v>1</v>
      </c>
      <c r="E752" s="16" t="s">
        <v>431</v>
      </c>
      <c r="F752" s="16" t="s">
        <v>5</v>
      </c>
      <c r="G752" s="11" t="s">
        <v>1437</v>
      </c>
      <c r="H752" s="13" t="s">
        <v>1277</v>
      </c>
      <c r="I752" s="13">
        <v>9</v>
      </c>
      <c r="J752" s="14">
        <v>42125</v>
      </c>
      <c r="K752" s="11" t="s">
        <v>925</v>
      </c>
      <c r="L752" s="11">
        <v>1</v>
      </c>
      <c r="M752" s="11" t="s">
        <v>241</v>
      </c>
      <c r="N752" s="11" t="s">
        <v>936</v>
      </c>
      <c r="O752" s="13">
        <f t="shared" si="66"/>
        <v>1</v>
      </c>
      <c r="P752" s="13" t="str">
        <f t="shared" si="67"/>
        <v>Atenciones Medicas</v>
      </c>
      <c r="Q752" s="13">
        <f t="shared" si="68"/>
        <v>2</v>
      </c>
      <c r="R752" s="13" t="str">
        <f t="shared" si="69"/>
        <v>Mujer</v>
      </c>
      <c r="S752" s="11">
        <f>VLOOKUP(I752,edades!$B$3:$D$17,3)</f>
        <v>3</v>
      </c>
      <c r="T752" s="11" t="str">
        <f>VLOOKUP(DataCExterna!I752,edades!$B$3:$D$17,2)</f>
        <v>de 5 a 9 años</v>
      </c>
      <c r="U752" s="11" t="s">
        <v>241</v>
      </c>
      <c r="V752" s="26">
        <f t="shared" si="70"/>
        <v>0</v>
      </c>
      <c r="W752" s="24">
        <v>1</v>
      </c>
      <c r="X752" s="24">
        <v>0</v>
      </c>
    </row>
    <row r="753" spans="1:24" x14ac:dyDescent="0.25">
      <c r="A753" s="11">
        <f t="shared" si="71"/>
        <v>752</v>
      </c>
      <c r="B753" s="11">
        <v>201505</v>
      </c>
      <c r="C753" s="11">
        <v>1234</v>
      </c>
      <c r="D753" s="11">
        <v>1</v>
      </c>
      <c r="E753" s="16" t="s">
        <v>757</v>
      </c>
      <c r="F753" s="16" t="s">
        <v>5</v>
      </c>
      <c r="G753" s="11" t="s">
        <v>1947</v>
      </c>
      <c r="H753" s="13" t="s">
        <v>1277</v>
      </c>
      <c r="I753" s="13">
        <v>64</v>
      </c>
      <c r="J753" s="14">
        <v>42137</v>
      </c>
      <c r="K753" s="11" t="s">
        <v>927</v>
      </c>
      <c r="L753" s="11">
        <v>2</v>
      </c>
      <c r="M753" s="11" t="s">
        <v>1155</v>
      </c>
      <c r="N753" s="15" t="s">
        <v>934</v>
      </c>
      <c r="O753" s="13">
        <f t="shared" si="66"/>
        <v>2</v>
      </c>
      <c r="P753" s="13" t="str">
        <f t="shared" si="67"/>
        <v>Atenciones No Medicas</v>
      </c>
      <c r="Q753" s="13">
        <f t="shared" si="68"/>
        <v>2</v>
      </c>
      <c r="R753" s="13" t="str">
        <f t="shared" si="69"/>
        <v>Mujer</v>
      </c>
      <c r="S753" s="11">
        <f>VLOOKUP(I753,edades!$B$3:$D$17,3)</f>
        <v>14</v>
      </c>
      <c r="T753" s="11" t="str">
        <f>VLOOKUP(DataCExterna!I753,edades!$B$3:$D$17,2)</f>
        <v>de 60 a 64 años</v>
      </c>
      <c r="U753" s="11" t="s">
        <v>1155</v>
      </c>
      <c r="V753" s="26">
        <f t="shared" si="70"/>
        <v>1</v>
      </c>
      <c r="W753" s="24">
        <v>1</v>
      </c>
      <c r="X753" s="24">
        <v>0</v>
      </c>
    </row>
    <row r="754" spans="1:24" x14ac:dyDescent="0.25">
      <c r="A754" s="11">
        <f t="shared" si="71"/>
        <v>753</v>
      </c>
      <c r="B754" s="11">
        <v>201505</v>
      </c>
      <c r="C754" s="11">
        <v>1234</v>
      </c>
      <c r="D754" s="11">
        <v>1</v>
      </c>
      <c r="E754" s="16" t="s">
        <v>785</v>
      </c>
      <c r="F754" s="16" t="s">
        <v>5</v>
      </c>
      <c r="G754" s="28" t="s">
        <v>1284</v>
      </c>
      <c r="H754" s="13" t="s">
        <v>1277</v>
      </c>
      <c r="I754" s="13">
        <v>31</v>
      </c>
      <c r="J754" s="14">
        <v>42134</v>
      </c>
      <c r="K754" s="11" t="s">
        <v>931</v>
      </c>
      <c r="L754" s="11">
        <v>1</v>
      </c>
      <c r="M754" s="11" t="s">
        <v>1003</v>
      </c>
      <c r="N754" s="11" t="s">
        <v>936</v>
      </c>
      <c r="O754" s="13">
        <f t="shared" si="66"/>
        <v>1</v>
      </c>
      <c r="P754" s="13" t="str">
        <f t="shared" si="67"/>
        <v>Atenciones Medicas</v>
      </c>
      <c r="Q754" s="13">
        <f t="shared" si="68"/>
        <v>2</v>
      </c>
      <c r="R754" s="13" t="str">
        <f t="shared" si="69"/>
        <v>Mujer</v>
      </c>
      <c r="S754" s="11">
        <f>VLOOKUP(I754,edades!$B$3:$D$17,3)</f>
        <v>9</v>
      </c>
      <c r="T754" s="11" t="str">
        <f>VLOOKUP(DataCExterna!I754,edades!$B$3:$D$17,2)</f>
        <v>de 35 a 39 años</v>
      </c>
      <c r="U754" s="11" t="s">
        <v>1003</v>
      </c>
      <c r="V754" s="26">
        <f t="shared" si="70"/>
        <v>0</v>
      </c>
      <c r="W754" s="23">
        <v>0</v>
      </c>
      <c r="X754" s="23">
        <v>0</v>
      </c>
    </row>
    <row r="755" spans="1:24" x14ac:dyDescent="0.25">
      <c r="A755" s="11">
        <f t="shared" si="71"/>
        <v>754</v>
      </c>
      <c r="B755" s="11">
        <v>201505</v>
      </c>
      <c r="C755" s="11">
        <v>1234</v>
      </c>
      <c r="D755" s="11">
        <v>1</v>
      </c>
      <c r="E755" s="16" t="s">
        <v>667</v>
      </c>
      <c r="F755" s="16" t="s">
        <v>5</v>
      </c>
      <c r="G755" s="11" t="s">
        <v>1526</v>
      </c>
      <c r="H755" s="13" t="s">
        <v>1277</v>
      </c>
      <c r="I755" s="13">
        <v>40</v>
      </c>
      <c r="J755" s="14">
        <v>42129</v>
      </c>
      <c r="K755" s="11" t="s">
        <v>926</v>
      </c>
      <c r="L755" s="11">
        <v>2</v>
      </c>
      <c r="M755" s="11" t="s">
        <v>1194</v>
      </c>
      <c r="N755" s="11" t="s">
        <v>936</v>
      </c>
      <c r="O755" s="13">
        <f t="shared" si="66"/>
        <v>2</v>
      </c>
      <c r="P755" s="13" t="str">
        <f t="shared" si="67"/>
        <v>Atenciones No Medicas</v>
      </c>
      <c r="Q755" s="13">
        <f t="shared" si="68"/>
        <v>2</v>
      </c>
      <c r="R755" s="13" t="str">
        <f t="shared" si="69"/>
        <v>Mujer</v>
      </c>
      <c r="S755" s="11">
        <f>VLOOKUP(I755,edades!$B$3:$D$17,3)</f>
        <v>10</v>
      </c>
      <c r="T755" s="11" t="str">
        <f>VLOOKUP(DataCExterna!I755,edades!$B$3:$D$17,2)</f>
        <v>de 40 a 44 años</v>
      </c>
      <c r="U755" s="11" t="s">
        <v>1194</v>
      </c>
      <c r="V755" s="26">
        <f t="shared" si="70"/>
        <v>0</v>
      </c>
      <c r="W755" s="24">
        <v>1</v>
      </c>
      <c r="X755" s="24">
        <v>0</v>
      </c>
    </row>
    <row r="756" spans="1:24" x14ac:dyDescent="0.25">
      <c r="A756" s="11">
        <f t="shared" si="71"/>
        <v>755</v>
      </c>
      <c r="B756" s="11">
        <v>201505</v>
      </c>
      <c r="C756" s="11">
        <v>1234</v>
      </c>
      <c r="D756" s="11">
        <v>1</v>
      </c>
      <c r="E756" s="16" t="s">
        <v>811</v>
      </c>
      <c r="F756" s="16" t="s">
        <v>5</v>
      </c>
      <c r="G756" s="11" t="s">
        <v>1297</v>
      </c>
      <c r="H756" s="13" t="s">
        <v>1277</v>
      </c>
      <c r="I756" s="13">
        <v>37</v>
      </c>
      <c r="J756" s="14">
        <v>42132</v>
      </c>
      <c r="K756" s="11" t="s">
        <v>931</v>
      </c>
      <c r="L756" s="11">
        <v>1</v>
      </c>
      <c r="M756" s="11" t="s">
        <v>1235</v>
      </c>
      <c r="N756" s="15" t="s">
        <v>934</v>
      </c>
      <c r="O756" s="13">
        <f t="shared" si="66"/>
        <v>1</v>
      </c>
      <c r="P756" s="13" t="str">
        <f t="shared" si="67"/>
        <v>Atenciones Medicas</v>
      </c>
      <c r="Q756" s="13">
        <f t="shared" si="68"/>
        <v>2</v>
      </c>
      <c r="R756" s="13" t="str">
        <f t="shared" si="69"/>
        <v>Mujer</v>
      </c>
      <c r="S756" s="11">
        <f>VLOOKUP(I756,edades!$B$3:$D$17,3)</f>
        <v>9</v>
      </c>
      <c r="T756" s="11" t="str">
        <f>VLOOKUP(DataCExterna!I756,edades!$B$3:$D$17,2)</f>
        <v>de 35 a 39 años</v>
      </c>
      <c r="U756" s="11" t="s">
        <v>1235</v>
      </c>
      <c r="V756" s="26">
        <f t="shared" si="70"/>
        <v>1</v>
      </c>
      <c r="W756" s="26">
        <v>1</v>
      </c>
      <c r="X756" s="26">
        <v>1</v>
      </c>
    </row>
    <row r="757" spans="1:24" x14ac:dyDescent="0.25">
      <c r="A757" s="11">
        <f t="shared" si="71"/>
        <v>756</v>
      </c>
      <c r="B757" s="11">
        <v>201505</v>
      </c>
      <c r="C757" s="11">
        <v>1234</v>
      </c>
      <c r="D757" s="11">
        <v>1</v>
      </c>
      <c r="E757" s="16" t="s">
        <v>738</v>
      </c>
      <c r="F757" s="16" t="s">
        <v>5</v>
      </c>
      <c r="G757" s="11" t="s">
        <v>1814</v>
      </c>
      <c r="H757" s="13" t="s">
        <v>1276</v>
      </c>
      <c r="I757" s="13">
        <v>37</v>
      </c>
      <c r="J757" s="14">
        <v>42134</v>
      </c>
      <c r="K757" s="11" t="s">
        <v>924</v>
      </c>
      <c r="L757" s="11">
        <v>1</v>
      </c>
      <c r="M757" s="11" t="s">
        <v>22</v>
      </c>
      <c r="N757" s="11" t="s">
        <v>935</v>
      </c>
      <c r="O757" s="13">
        <f t="shared" si="66"/>
        <v>1</v>
      </c>
      <c r="P757" s="13" t="str">
        <f t="shared" si="67"/>
        <v>Atenciones Medicas</v>
      </c>
      <c r="Q757" s="13">
        <f t="shared" si="68"/>
        <v>1</v>
      </c>
      <c r="R757" s="13" t="str">
        <f t="shared" si="69"/>
        <v>Hombre</v>
      </c>
      <c r="S757" s="11">
        <f>VLOOKUP(I757,edades!$B$3:$D$17,3)</f>
        <v>9</v>
      </c>
      <c r="T757" s="11" t="str">
        <f>VLOOKUP(DataCExterna!I757,edades!$B$3:$D$17,2)</f>
        <v>de 35 a 39 años</v>
      </c>
      <c r="U757" s="11" t="s">
        <v>22</v>
      </c>
      <c r="V757" s="26">
        <f t="shared" si="70"/>
        <v>0</v>
      </c>
      <c r="W757" s="24">
        <v>1</v>
      </c>
      <c r="X757" s="24">
        <v>0</v>
      </c>
    </row>
    <row r="758" spans="1:24" x14ac:dyDescent="0.25">
      <c r="A758" s="11">
        <f t="shared" si="71"/>
        <v>757</v>
      </c>
      <c r="B758" s="11">
        <v>201505</v>
      </c>
      <c r="C758" s="11">
        <v>1234</v>
      </c>
      <c r="D758" s="11">
        <v>1</v>
      </c>
      <c r="E758" s="16" t="s">
        <v>772</v>
      </c>
      <c r="F758" s="16" t="s">
        <v>5</v>
      </c>
      <c r="G758" s="11" t="s">
        <v>1406</v>
      </c>
      <c r="H758" s="13" t="s">
        <v>1277</v>
      </c>
      <c r="I758" s="13">
        <v>70</v>
      </c>
      <c r="J758" s="14">
        <v>42141</v>
      </c>
      <c r="K758" s="11" t="s">
        <v>925</v>
      </c>
      <c r="L758" s="11">
        <v>1</v>
      </c>
      <c r="M758" s="11" t="s">
        <v>1084</v>
      </c>
      <c r="N758" s="11" t="s">
        <v>936</v>
      </c>
      <c r="O758" s="13">
        <f t="shared" si="66"/>
        <v>1</v>
      </c>
      <c r="P758" s="13" t="str">
        <f t="shared" si="67"/>
        <v>Atenciones Medicas</v>
      </c>
      <c r="Q758" s="13">
        <f t="shared" si="68"/>
        <v>2</v>
      </c>
      <c r="R758" s="13" t="str">
        <f t="shared" si="69"/>
        <v>Mujer</v>
      </c>
      <c r="S758" s="11">
        <f>VLOOKUP(I758,edades!$B$3:$D$17,3)</f>
        <v>15</v>
      </c>
      <c r="T758" s="11" t="str">
        <f>VLOOKUP(DataCExterna!I758,edades!$B$3:$D$17,2)</f>
        <v>de 65 años a más</v>
      </c>
      <c r="U758" s="11" t="s">
        <v>1084</v>
      </c>
      <c r="V758" s="26">
        <f t="shared" si="70"/>
        <v>0</v>
      </c>
      <c r="W758" s="24">
        <v>1</v>
      </c>
      <c r="X758" s="24">
        <v>0</v>
      </c>
    </row>
    <row r="759" spans="1:24" x14ac:dyDescent="0.25">
      <c r="A759" s="11">
        <f t="shared" si="71"/>
        <v>758</v>
      </c>
      <c r="B759" s="11">
        <v>201505</v>
      </c>
      <c r="C759" s="11">
        <v>1234</v>
      </c>
      <c r="D759" s="11">
        <v>1</v>
      </c>
      <c r="E759" s="16" t="s">
        <v>665</v>
      </c>
      <c r="F759" s="16" t="s">
        <v>5</v>
      </c>
      <c r="G759" s="11" t="s">
        <v>1534</v>
      </c>
      <c r="H759" s="13" t="s">
        <v>1277</v>
      </c>
      <c r="I759" s="13">
        <v>66</v>
      </c>
      <c r="J759" s="14">
        <v>42138</v>
      </c>
      <c r="K759" s="11" t="s">
        <v>926</v>
      </c>
      <c r="L759" s="11">
        <v>2</v>
      </c>
      <c r="M759" s="11" t="s">
        <v>1257</v>
      </c>
      <c r="N759" s="11" t="s">
        <v>936</v>
      </c>
      <c r="O759" s="13">
        <f t="shared" si="66"/>
        <v>2</v>
      </c>
      <c r="P759" s="13" t="str">
        <f t="shared" si="67"/>
        <v>Atenciones No Medicas</v>
      </c>
      <c r="Q759" s="13">
        <f t="shared" si="68"/>
        <v>2</v>
      </c>
      <c r="R759" s="13" t="str">
        <f t="shared" si="69"/>
        <v>Mujer</v>
      </c>
      <c r="S759" s="11">
        <f>VLOOKUP(I759,edades!$B$3:$D$17,3)</f>
        <v>15</v>
      </c>
      <c r="T759" s="11" t="str">
        <f>VLOOKUP(DataCExterna!I759,edades!$B$3:$D$17,2)</f>
        <v>de 65 años a más</v>
      </c>
      <c r="U759" s="11" t="s">
        <v>1257</v>
      </c>
      <c r="V759" s="26">
        <f t="shared" si="70"/>
        <v>0</v>
      </c>
      <c r="W759" s="24">
        <v>1</v>
      </c>
      <c r="X759" s="24">
        <v>0</v>
      </c>
    </row>
    <row r="760" spans="1:24" x14ac:dyDescent="0.25">
      <c r="A760" s="11">
        <f t="shared" si="71"/>
        <v>759</v>
      </c>
      <c r="B760" s="11">
        <v>201505</v>
      </c>
      <c r="C760" s="11">
        <v>1234</v>
      </c>
      <c r="D760" s="11">
        <v>1</v>
      </c>
      <c r="E760" s="16" t="s">
        <v>628</v>
      </c>
      <c r="F760" s="16" t="s">
        <v>5</v>
      </c>
      <c r="G760" s="11" t="s">
        <v>1795</v>
      </c>
      <c r="H760" s="13" t="s">
        <v>1277</v>
      </c>
      <c r="I760" s="13">
        <v>35</v>
      </c>
      <c r="J760" s="14">
        <v>42134</v>
      </c>
      <c r="K760" s="11" t="s">
        <v>924</v>
      </c>
      <c r="L760" s="11">
        <v>1</v>
      </c>
      <c r="M760" s="11" t="s">
        <v>9</v>
      </c>
      <c r="N760" s="15" t="s">
        <v>934</v>
      </c>
      <c r="O760" s="13">
        <f t="shared" si="66"/>
        <v>1</v>
      </c>
      <c r="P760" s="13" t="str">
        <f t="shared" si="67"/>
        <v>Atenciones Medicas</v>
      </c>
      <c r="Q760" s="13">
        <f t="shared" si="68"/>
        <v>2</v>
      </c>
      <c r="R760" s="13" t="str">
        <f t="shared" si="69"/>
        <v>Mujer</v>
      </c>
      <c r="S760" s="11">
        <f>VLOOKUP(I760,edades!$B$3:$D$17,3)</f>
        <v>9</v>
      </c>
      <c r="T760" s="11" t="str">
        <f>VLOOKUP(DataCExterna!I760,edades!$B$3:$D$17,2)</f>
        <v>de 35 a 39 años</v>
      </c>
      <c r="U760" s="11" t="s">
        <v>9</v>
      </c>
      <c r="V760" s="26">
        <f t="shared" si="70"/>
        <v>1</v>
      </c>
      <c r="W760" s="26">
        <v>1</v>
      </c>
      <c r="X760" s="26">
        <v>1</v>
      </c>
    </row>
    <row r="761" spans="1:24" x14ac:dyDescent="0.25">
      <c r="A761" s="11">
        <f t="shared" si="71"/>
        <v>760</v>
      </c>
      <c r="B761" s="11">
        <v>201505</v>
      </c>
      <c r="C761" s="11">
        <v>1234</v>
      </c>
      <c r="D761" s="11">
        <v>1</v>
      </c>
      <c r="E761" s="16" t="s">
        <v>896</v>
      </c>
      <c r="F761" s="16" t="s">
        <v>5</v>
      </c>
      <c r="G761" s="11" t="s">
        <v>1403</v>
      </c>
      <c r="H761" s="13" t="s">
        <v>1276</v>
      </c>
      <c r="I761" s="13">
        <v>46</v>
      </c>
      <c r="J761" s="14">
        <v>42141</v>
      </c>
      <c r="K761" s="11" t="s">
        <v>925</v>
      </c>
      <c r="L761" s="11">
        <v>1</v>
      </c>
      <c r="M761" s="11" t="s">
        <v>1081</v>
      </c>
      <c r="N761" s="11" t="s">
        <v>935</v>
      </c>
      <c r="O761" s="13">
        <f t="shared" si="66"/>
        <v>1</v>
      </c>
      <c r="P761" s="13" t="str">
        <f t="shared" si="67"/>
        <v>Atenciones Medicas</v>
      </c>
      <c r="Q761" s="13">
        <f t="shared" si="68"/>
        <v>1</v>
      </c>
      <c r="R761" s="13" t="str">
        <f t="shared" si="69"/>
        <v>Hombre</v>
      </c>
      <c r="S761" s="11">
        <f>VLOOKUP(I761,edades!$B$3:$D$17,3)</f>
        <v>11</v>
      </c>
      <c r="T761" s="11" t="str">
        <f>VLOOKUP(DataCExterna!I761,edades!$B$3:$D$17,2)</f>
        <v>de 45 a 49 años</v>
      </c>
      <c r="U761" s="11" t="s">
        <v>1081</v>
      </c>
      <c r="V761" s="26">
        <f t="shared" si="70"/>
        <v>0</v>
      </c>
      <c r="W761" s="24">
        <v>1</v>
      </c>
      <c r="X761" s="24">
        <v>0</v>
      </c>
    </row>
    <row r="762" spans="1:24" x14ac:dyDescent="0.25">
      <c r="A762" s="11">
        <f t="shared" si="71"/>
        <v>761</v>
      </c>
      <c r="B762" s="11">
        <v>201505</v>
      </c>
      <c r="C762" s="11">
        <v>1234</v>
      </c>
      <c r="D762" s="11">
        <v>1</v>
      </c>
      <c r="E762" s="16" t="s">
        <v>623</v>
      </c>
      <c r="F762" s="16" t="s">
        <v>5</v>
      </c>
      <c r="G762" s="11" t="s">
        <v>1592</v>
      </c>
      <c r="H762" s="13" t="s">
        <v>1276</v>
      </c>
      <c r="I762" s="13">
        <v>61</v>
      </c>
      <c r="J762" s="14">
        <v>42132</v>
      </c>
      <c r="K762" s="11" t="s">
        <v>923</v>
      </c>
      <c r="L762" s="11">
        <v>1</v>
      </c>
      <c r="M762" s="11" t="s">
        <v>1243</v>
      </c>
      <c r="N762" s="11" t="s">
        <v>935</v>
      </c>
      <c r="O762" s="13">
        <f t="shared" si="66"/>
        <v>1</v>
      </c>
      <c r="P762" s="13" t="str">
        <f t="shared" si="67"/>
        <v>Atenciones Medicas</v>
      </c>
      <c r="Q762" s="13">
        <f t="shared" si="68"/>
        <v>1</v>
      </c>
      <c r="R762" s="13" t="str">
        <f t="shared" si="69"/>
        <v>Hombre</v>
      </c>
      <c r="S762" s="11">
        <f>VLOOKUP(I762,edades!$B$3:$D$17,3)</f>
        <v>14</v>
      </c>
      <c r="T762" s="11" t="str">
        <f>VLOOKUP(DataCExterna!I762,edades!$B$3:$D$17,2)</f>
        <v>de 60 a 64 años</v>
      </c>
      <c r="U762" s="11" t="s">
        <v>1243</v>
      </c>
      <c r="V762" s="26">
        <f t="shared" si="70"/>
        <v>0</v>
      </c>
      <c r="W762" s="24">
        <v>1</v>
      </c>
      <c r="X762" s="24">
        <v>0</v>
      </c>
    </row>
    <row r="763" spans="1:24" x14ac:dyDescent="0.25">
      <c r="A763" s="11">
        <f t="shared" si="71"/>
        <v>762</v>
      </c>
      <c r="B763" s="11">
        <v>201505</v>
      </c>
      <c r="C763" s="11">
        <v>1234</v>
      </c>
      <c r="D763" s="11">
        <v>1</v>
      </c>
      <c r="E763" s="16" t="s">
        <v>771</v>
      </c>
      <c r="F763" s="16" t="s">
        <v>5</v>
      </c>
      <c r="G763" s="11" t="s">
        <v>1774</v>
      </c>
      <c r="H763" s="13" t="s">
        <v>1277</v>
      </c>
      <c r="I763" s="13">
        <v>69</v>
      </c>
      <c r="J763" s="14">
        <v>42125</v>
      </c>
      <c r="K763" s="11" t="s">
        <v>924</v>
      </c>
      <c r="L763" s="11">
        <v>1</v>
      </c>
      <c r="M763" s="11" t="s">
        <v>10</v>
      </c>
      <c r="N763" s="11" t="s">
        <v>936</v>
      </c>
      <c r="O763" s="13">
        <f t="shared" si="66"/>
        <v>1</v>
      </c>
      <c r="P763" s="13" t="str">
        <f t="shared" si="67"/>
        <v>Atenciones Medicas</v>
      </c>
      <c r="Q763" s="13">
        <f t="shared" si="68"/>
        <v>2</v>
      </c>
      <c r="R763" s="13" t="str">
        <f t="shared" si="69"/>
        <v>Mujer</v>
      </c>
      <c r="S763" s="11">
        <f>VLOOKUP(I763,edades!$B$3:$D$17,3)</f>
        <v>15</v>
      </c>
      <c r="T763" s="11" t="str">
        <f>VLOOKUP(DataCExterna!I763,edades!$B$3:$D$17,2)</f>
        <v>de 65 años a más</v>
      </c>
      <c r="U763" s="11" t="s">
        <v>10</v>
      </c>
      <c r="V763" s="26">
        <f t="shared" si="70"/>
        <v>0</v>
      </c>
      <c r="W763" s="24">
        <v>1</v>
      </c>
      <c r="X763" s="24">
        <v>0</v>
      </c>
    </row>
    <row r="764" spans="1:24" x14ac:dyDescent="0.25">
      <c r="A764" s="11">
        <f t="shared" si="71"/>
        <v>763</v>
      </c>
      <c r="B764" s="11">
        <v>201505</v>
      </c>
      <c r="C764" s="11">
        <v>1234</v>
      </c>
      <c r="D764" s="11">
        <v>1</v>
      </c>
      <c r="E764" s="16" t="s">
        <v>887</v>
      </c>
      <c r="F764" s="16" t="s">
        <v>5</v>
      </c>
      <c r="G764" s="11" t="s">
        <v>1631</v>
      </c>
      <c r="H764" s="13" t="s">
        <v>1276</v>
      </c>
      <c r="I764" s="13">
        <v>69</v>
      </c>
      <c r="J764" s="14">
        <v>42129</v>
      </c>
      <c r="K764" s="11" t="s">
        <v>923</v>
      </c>
      <c r="L764" s="11">
        <v>1</v>
      </c>
      <c r="M764" s="11" t="s">
        <v>43</v>
      </c>
      <c r="N764" s="11" t="s">
        <v>936</v>
      </c>
      <c r="O764" s="13">
        <f t="shared" si="66"/>
        <v>1</v>
      </c>
      <c r="P764" s="13" t="str">
        <f t="shared" si="67"/>
        <v>Atenciones Medicas</v>
      </c>
      <c r="Q764" s="13">
        <f t="shared" si="68"/>
        <v>1</v>
      </c>
      <c r="R764" s="13" t="str">
        <f t="shared" si="69"/>
        <v>Hombre</v>
      </c>
      <c r="S764" s="11">
        <f>VLOOKUP(I764,edades!$B$3:$D$17,3)</f>
        <v>15</v>
      </c>
      <c r="T764" s="11" t="str">
        <f>VLOOKUP(DataCExterna!I764,edades!$B$3:$D$17,2)</f>
        <v>de 65 años a más</v>
      </c>
      <c r="U764" s="11" t="s">
        <v>43</v>
      </c>
      <c r="V764" s="26">
        <f t="shared" si="70"/>
        <v>0</v>
      </c>
      <c r="W764" s="24">
        <v>1</v>
      </c>
      <c r="X764" s="24">
        <v>0</v>
      </c>
    </row>
    <row r="765" spans="1:24" x14ac:dyDescent="0.25">
      <c r="A765" s="11">
        <f t="shared" si="71"/>
        <v>764</v>
      </c>
      <c r="B765" s="11">
        <v>201505</v>
      </c>
      <c r="C765" s="11">
        <v>1234</v>
      </c>
      <c r="D765" s="11">
        <v>1</v>
      </c>
      <c r="E765" s="16" t="s">
        <v>670</v>
      </c>
      <c r="F765" s="16" t="s">
        <v>5</v>
      </c>
      <c r="G765" s="11" t="s">
        <v>1557</v>
      </c>
      <c r="H765" s="13" t="s">
        <v>1277</v>
      </c>
      <c r="I765" s="13">
        <v>59</v>
      </c>
      <c r="J765" s="14">
        <v>42125</v>
      </c>
      <c r="K765" s="11" t="s">
        <v>923</v>
      </c>
      <c r="L765" s="11">
        <v>1</v>
      </c>
      <c r="M765" s="11" t="s">
        <v>950</v>
      </c>
      <c r="N765" s="15" t="s">
        <v>934</v>
      </c>
      <c r="O765" s="13">
        <f t="shared" si="66"/>
        <v>1</v>
      </c>
      <c r="P765" s="13" t="str">
        <f t="shared" si="67"/>
        <v>Atenciones Medicas</v>
      </c>
      <c r="Q765" s="13">
        <f t="shared" si="68"/>
        <v>2</v>
      </c>
      <c r="R765" s="13" t="str">
        <f t="shared" si="69"/>
        <v>Mujer</v>
      </c>
      <c r="S765" s="11">
        <f>VLOOKUP(I765,edades!$B$3:$D$17,3)</f>
        <v>13</v>
      </c>
      <c r="T765" s="11" t="str">
        <f>VLOOKUP(DataCExterna!I765,edades!$B$3:$D$17,2)</f>
        <v>de 55 a 59 años</v>
      </c>
      <c r="U765" s="11" t="s">
        <v>950</v>
      </c>
      <c r="V765" s="26">
        <f t="shared" si="70"/>
        <v>1</v>
      </c>
      <c r="W765" s="24">
        <v>1</v>
      </c>
      <c r="X765" s="24">
        <v>0</v>
      </c>
    </row>
    <row r="766" spans="1:24" x14ac:dyDescent="0.25">
      <c r="A766" s="11">
        <f t="shared" si="71"/>
        <v>765</v>
      </c>
      <c r="B766" s="11">
        <v>201505</v>
      </c>
      <c r="C766" s="11">
        <v>1234</v>
      </c>
      <c r="D766" s="11">
        <v>1</v>
      </c>
      <c r="E766" s="16" t="s">
        <v>438</v>
      </c>
      <c r="F766" s="16" t="s">
        <v>5</v>
      </c>
      <c r="G766" s="11" t="s">
        <v>1905</v>
      </c>
      <c r="H766" s="13" t="s">
        <v>1277</v>
      </c>
      <c r="I766" s="13">
        <v>71</v>
      </c>
      <c r="J766" s="14">
        <v>42125</v>
      </c>
      <c r="K766" s="11" t="s">
        <v>927</v>
      </c>
      <c r="L766" s="11">
        <v>2</v>
      </c>
      <c r="M766" s="11" t="s">
        <v>1126</v>
      </c>
      <c r="N766" s="11" t="s">
        <v>936</v>
      </c>
      <c r="O766" s="13">
        <f t="shared" si="66"/>
        <v>2</v>
      </c>
      <c r="P766" s="13" t="str">
        <f t="shared" si="67"/>
        <v>Atenciones No Medicas</v>
      </c>
      <c r="Q766" s="13">
        <f t="shared" si="68"/>
        <v>2</v>
      </c>
      <c r="R766" s="13" t="str">
        <f t="shared" si="69"/>
        <v>Mujer</v>
      </c>
      <c r="S766" s="11">
        <f>VLOOKUP(I766,edades!$B$3:$D$17,3)</f>
        <v>15</v>
      </c>
      <c r="T766" s="11" t="str">
        <f>VLOOKUP(DataCExterna!I766,edades!$B$3:$D$17,2)</f>
        <v>de 65 años a más</v>
      </c>
      <c r="U766" s="11" t="s">
        <v>1126</v>
      </c>
      <c r="V766" s="26">
        <f t="shared" si="70"/>
        <v>0</v>
      </c>
      <c r="W766" s="24">
        <v>1</v>
      </c>
      <c r="X766" s="24">
        <v>0</v>
      </c>
    </row>
    <row r="767" spans="1:24" x14ac:dyDescent="0.25">
      <c r="A767" s="11">
        <f t="shared" si="71"/>
        <v>766</v>
      </c>
      <c r="B767" s="11">
        <v>201505</v>
      </c>
      <c r="C767" s="11">
        <v>1234</v>
      </c>
      <c r="D767" s="11">
        <v>1</v>
      </c>
      <c r="E767" s="16" t="s">
        <v>384</v>
      </c>
      <c r="F767" s="16" t="s">
        <v>5</v>
      </c>
      <c r="G767" s="11" t="s">
        <v>1763</v>
      </c>
      <c r="H767" s="13" t="s">
        <v>1276</v>
      </c>
      <c r="I767" s="13">
        <v>57</v>
      </c>
      <c r="J767" s="14">
        <v>42134</v>
      </c>
      <c r="K767" s="11" t="s">
        <v>924</v>
      </c>
      <c r="L767" s="11">
        <v>1</v>
      </c>
      <c r="M767" s="11" t="s">
        <v>27</v>
      </c>
      <c r="N767" s="11" t="s">
        <v>936</v>
      </c>
      <c r="O767" s="13">
        <f t="shared" si="66"/>
        <v>1</v>
      </c>
      <c r="P767" s="13" t="str">
        <f t="shared" si="67"/>
        <v>Atenciones Medicas</v>
      </c>
      <c r="Q767" s="13">
        <f t="shared" si="68"/>
        <v>1</v>
      </c>
      <c r="R767" s="13" t="str">
        <f t="shared" si="69"/>
        <v>Hombre</v>
      </c>
      <c r="S767" s="11">
        <f>VLOOKUP(I767,edades!$B$3:$D$17,3)</f>
        <v>13</v>
      </c>
      <c r="T767" s="11" t="str">
        <f>VLOOKUP(DataCExterna!I767,edades!$B$3:$D$17,2)</f>
        <v>de 55 a 59 años</v>
      </c>
      <c r="U767" s="11" t="s">
        <v>27</v>
      </c>
      <c r="V767" s="26">
        <f t="shared" si="70"/>
        <v>0</v>
      </c>
      <c r="W767" s="24">
        <v>1</v>
      </c>
      <c r="X767" s="24">
        <v>0</v>
      </c>
    </row>
    <row r="768" spans="1:24" x14ac:dyDescent="0.25">
      <c r="A768" s="11">
        <f t="shared" si="71"/>
        <v>767</v>
      </c>
      <c r="B768" s="11">
        <v>201505</v>
      </c>
      <c r="C768" s="11">
        <v>1234</v>
      </c>
      <c r="D768" s="11">
        <v>1</v>
      </c>
      <c r="E768" s="16" t="s">
        <v>470</v>
      </c>
      <c r="F768" s="16" t="s">
        <v>5</v>
      </c>
      <c r="G768" s="11" t="s">
        <v>1850</v>
      </c>
      <c r="H768" s="13" t="s">
        <v>1276</v>
      </c>
      <c r="I768" s="13">
        <v>73</v>
      </c>
      <c r="J768" s="14">
        <v>42125</v>
      </c>
      <c r="K768" s="11" t="s">
        <v>924</v>
      </c>
      <c r="L768" s="11">
        <v>1</v>
      </c>
      <c r="M768" s="11" t="s">
        <v>185</v>
      </c>
      <c r="N768" s="11" t="s">
        <v>936</v>
      </c>
      <c r="O768" s="13">
        <f t="shared" si="66"/>
        <v>1</v>
      </c>
      <c r="P768" s="13" t="str">
        <f t="shared" si="67"/>
        <v>Atenciones Medicas</v>
      </c>
      <c r="Q768" s="13">
        <f t="shared" si="68"/>
        <v>1</v>
      </c>
      <c r="R768" s="13" t="str">
        <f t="shared" si="69"/>
        <v>Hombre</v>
      </c>
      <c r="S768" s="11">
        <f>VLOOKUP(I768,edades!$B$3:$D$17,3)</f>
        <v>15</v>
      </c>
      <c r="T768" s="11" t="str">
        <f>VLOOKUP(DataCExterna!I768,edades!$B$3:$D$17,2)</f>
        <v>de 65 años a más</v>
      </c>
      <c r="U768" s="11" t="s">
        <v>185</v>
      </c>
      <c r="V768" s="26">
        <f t="shared" si="70"/>
        <v>0</v>
      </c>
      <c r="W768" s="24">
        <v>1</v>
      </c>
      <c r="X768" s="24">
        <v>0</v>
      </c>
    </row>
    <row r="769" spans="1:24" x14ac:dyDescent="0.25">
      <c r="A769" s="11">
        <f t="shared" si="71"/>
        <v>768</v>
      </c>
      <c r="B769" s="11">
        <v>201505</v>
      </c>
      <c r="C769" s="11">
        <v>1234</v>
      </c>
      <c r="D769" s="11">
        <v>1</v>
      </c>
      <c r="E769" s="16" t="s">
        <v>649</v>
      </c>
      <c r="F769" s="16" t="s">
        <v>5</v>
      </c>
      <c r="G769" s="11" t="s">
        <v>1518</v>
      </c>
      <c r="H769" s="13" t="s">
        <v>1276</v>
      </c>
      <c r="I769" s="13">
        <v>44</v>
      </c>
      <c r="J769" s="14">
        <v>42129</v>
      </c>
      <c r="K769" s="11" t="s">
        <v>926</v>
      </c>
      <c r="L769" s="11">
        <v>2</v>
      </c>
      <c r="M769" s="11" t="s">
        <v>1192</v>
      </c>
      <c r="N769" s="11" t="s">
        <v>936</v>
      </c>
      <c r="O769" s="13">
        <f t="shared" si="66"/>
        <v>2</v>
      </c>
      <c r="P769" s="13" t="str">
        <f t="shared" si="67"/>
        <v>Atenciones No Medicas</v>
      </c>
      <c r="Q769" s="13">
        <f t="shared" si="68"/>
        <v>1</v>
      </c>
      <c r="R769" s="13" t="str">
        <f t="shared" si="69"/>
        <v>Hombre</v>
      </c>
      <c r="S769" s="11">
        <f>VLOOKUP(I769,edades!$B$3:$D$17,3)</f>
        <v>10</v>
      </c>
      <c r="T769" s="11" t="str">
        <f>VLOOKUP(DataCExterna!I769,edades!$B$3:$D$17,2)</f>
        <v>de 40 a 44 años</v>
      </c>
      <c r="U769" s="11" t="s">
        <v>1192</v>
      </c>
      <c r="V769" s="26">
        <f t="shared" si="70"/>
        <v>0</v>
      </c>
      <c r="W769" s="24">
        <v>1</v>
      </c>
      <c r="X769" s="24">
        <v>0</v>
      </c>
    </row>
    <row r="770" spans="1:24" x14ac:dyDescent="0.25">
      <c r="A770" s="11">
        <f t="shared" si="71"/>
        <v>769</v>
      </c>
      <c r="B770" s="11">
        <v>201505</v>
      </c>
      <c r="C770" s="11">
        <v>1234</v>
      </c>
      <c r="D770" s="11">
        <v>1</v>
      </c>
      <c r="E770" s="16" t="s">
        <v>830</v>
      </c>
      <c r="F770" s="16" t="s">
        <v>5</v>
      </c>
      <c r="G770" s="11" t="s">
        <v>1402</v>
      </c>
      <c r="H770" s="13" t="s">
        <v>1277</v>
      </c>
      <c r="I770" s="13">
        <v>15</v>
      </c>
      <c r="J770" s="14">
        <v>42129</v>
      </c>
      <c r="K770" s="11" t="s">
        <v>925</v>
      </c>
      <c r="L770" s="11">
        <v>1</v>
      </c>
      <c r="M770" s="11" t="s">
        <v>1179</v>
      </c>
      <c r="N770" s="15" t="s">
        <v>934</v>
      </c>
      <c r="O770" s="13">
        <f t="shared" si="66"/>
        <v>1</v>
      </c>
      <c r="P770" s="13" t="str">
        <f t="shared" si="67"/>
        <v>Atenciones Medicas</v>
      </c>
      <c r="Q770" s="13">
        <f t="shared" si="68"/>
        <v>2</v>
      </c>
      <c r="R770" s="13" t="str">
        <f t="shared" si="69"/>
        <v>Mujer</v>
      </c>
      <c r="S770" s="11">
        <f>VLOOKUP(I770,edades!$B$3:$D$17,3)</f>
        <v>5</v>
      </c>
      <c r="T770" s="11" t="str">
        <f>VLOOKUP(DataCExterna!I770,edades!$B$3:$D$17,2)</f>
        <v>de 15 a 19 años</v>
      </c>
      <c r="U770" s="11" t="s">
        <v>1179</v>
      </c>
      <c r="V770" s="26">
        <f t="shared" si="70"/>
        <v>1</v>
      </c>
      <c r="W770" s="24">
        <v>1</v>
      </c>
      <c r="X770" s="24">
        <v>0</v>
      </c>
    </row>
    <row r="771" spans="1:24" x14ac:dyDescent="0.25">
      <c r="A771" s="11">
        <f t="shared" si="71"/>
        <v>770</v>
      </c>
      <c r="B771" s="11">
        <v>201505</v>
      </c>
      <c r="C771" s="11">
        <v>1234</v>
      </c>
      <c r="D771" s="11">
        <v>1</v>
      </c>
      <c r="E771" s="16" t="s">
        <v>662</v>
      </c>
      <c r="F771" s="16" t="s">
        <v>5</v>
      </c>
      <c r="G771" s="11" t="s">
        <v>1761</v>
      </c>
      <c r="H771" s="13" t="s">
        <v>1277</v>
      </c>
      <c r="I771" s="13">
        <v>82</v>
      </c>
      <c r="J771" s="14">
        <v>42135</v>
      </c>
      <c r="K771" s="11" t="s">
        <v>924</v>
      </c>
      <c r="L771" s="11">
        <v>1</v>
      </c>
      <c r="M771" s="11" t="s">
        <v>72</v>
      </c>
      <c r="N771" s="11" t="s">
        <v>935</v>
      </c>
      <c r="O771" s="13">
        <f t="shared" ref="O771:O783" si="72">+L771</f>
        <v>1</v>
      </c>
      <c r="P771" s="13" t="str">
        <f t="shared" ref="P771:P783" si="73">IF(O771=1,"Atenciones Medicas","Atenciones No Medicas")</f>
        <v>Atenciones Medicas</v>
      </c>
      <c r="Q771" s="13">
        <f t="shared" ref="Q771:Q783" si="74">IF(H771="Hombre",1,2)</f>
        <v>2</v>
      </c>
      <c r="R771" s="13" t="str">
        <f t="shared" ref="R771:R783" si="75">IF(Q771=1,"Hombre","Mujer")</f>
        <v>Mujer</v>
      </c>
      <c r="S771" s="11">
        <f>VLOOKUP(I771,edades!$B$3:$D$17,3)</f>
        <v>15</v>
      </c>
      <c r="T771" s="11" t="str">
        <f>VLOOKUP(DataCExterna!I771,edades!$B$3:$D$17,2)</f>
        <v>de 65 años a más</v>
      </c>
      <c r="U771" s="11" t="s">
        <v>72</v>
      </c>
      <c r="V771" s="26">
        <f t="shared" ref="V771:V783" si="76">IF(N771="Definitivo",1,0)</f>
        <v>0</v>
      </c>
      <c r="W771" s="24">
        <v>1</v>
      </c>
      <c r="X771" s="24">
        <v>0</v>
      </c>
    </row>
    <row r="772" spans="1:24" x14ac:dyDescent="0.25">
      <c r="A772" s="11">
        <f t="shared" ref="A772:A783" si="77">+A771+1</f>
        <v>771</v>
      </c>
      <c r="B772" s="11">
        <v>201505</v>
      </c>
      <c r="C772" s="11">
        <v>1234</v>
      </c>
      <c r="D772" s="11">
        <v>1</v>
      </c>
      <c r="E772" s="16" t="s">
        <v>373</v>
      </c>
      <c r="F772" s="16" t="s">
        <v>5</v>
      </c>
      <c r="G772" s="11" t="s">
        <v>1764</v>
      </c>
      <c r="H772" s="13" t="s">
        <v>1277</v>
      </c>
      <c r="I772" s="13">
        <v>52</v>
      </c>
      <c r="J772" s="14">
        <v>42134</v>
      </c>
      <c r="K772" s="11" t="s">
        <v>924</v>
      </c>
      <c r="L772" s="11">
        <v>1</v>
      </c>
      <c r="M772" s="11" t="s">
        <v>16</v>
      </c>
      <c r="N772" s="11" t="s">
        <v>936</v>
      </c>
      <c r="O772" s="13">
        <f t="shared" si="72"/>
        <v>1</v>
      </c>
      <c r="P772" s="13" t="str">
        <f t="shared" si="73"/>
        <v>Atenciones Medicas</v>
      </c>
      <c r="Q772" s="13">
        <f t="shared" si="74"/>
        <v>2</v>
      </c>
      <c r="R772" s="13" t="str">
        <f t="shared" si="75"/>
        <v>Mujer</v>
      </c>
      <c r="S772" s="11">
        <f>VLOOKUP(I772,edades!$B$3:$D$17,3)</f>
        <v>12</v>
      </c>
      <c r="T772" s="11" t="str">
        <f>VLOOKUP(DataCExterna!I772,edades!$B$3:$D$17,2)</f>
        <v>de 50 a 54 años</v>
      </c>
      <c r="U772" s="11" t="s">
        <v>16</v>
      </c>
      <c r="V772" s="26">
        <f t="shared" si="76"/>
        <v>0</v>
      </c>
      <c r="W772" s="24">
        <v>1</v>
      </c>
      <c r="X772" s="24">
        <v>0</v>
      </c>
    </row>
    <row r="773" spans="1:24" x14ac:dyDescent="0.25">
      <c r="A773" s="11">
        <f t="shared" si="77"/>
        <v>772</v>
      </c>
      <c r="B773" s="11">
        <v>201505</v>
      </c>
      <c r="C773" s="11">
        <v>1234</v>
      </c>
      <c r="D773" s="11">
        <v>1</v>
      </c>
      <c r="E773" s="16" t="s">
        <v>854</v>
      </c>
      <c r="F773" s="16" t="s">
        <v>5</v>
      </c>
      <c r="G773" s="11" t="s">
        <v>1684</v>
      </c>
      <c r="H773" s="13" t="s">
        <v>1277</v>
      </c>
      <c r="I773" s="13">
        <v>74</v>
      </c>
      <c r="J773" s="14">
        <v>42129</v>
      </c>
      <c r="K773" s="11" t="s">
        <v>923</v>
      </c>
      <c r="L773" s="11">
        <v>1</v>
      </c>
      <c r="M773" s="11" t="s">
        <v>13</v>
      </c>
      <c r="N773" s="15" t="s">
        <v>934</v>
      </c>
      <c r="O773" s="13">
        <f t="shared" si="72"/>
        <v>1</v>
      </c>
      <c r="P773" s="13" t="str">
        <f t="shared" si="73"/>
        <v>Atenciones Medicas</v>
      </c>
      <c r="Q773" s="13">
        <f t="shared" si="74"/>
        <v>2</v>
      </c>
      <c r="R773" s="13" t="str">
        <f t="shared" si="75"/>
        <v>Mujer</v>
      </c>
      <c r="S773" s="11">
        <f>VLOOKUP(I773,edades!$B$3:$D$17,3)</f>
        <v>15</v>
      </c>
      <c r="T773" s="11" t="str">
        <f>VLOOKUP(DataCExterna!I773,edades!$B$3:$D$17,2)</f>
        <v>de 65 años a más</v>
      </c>
      <c r="U773" s="11" t="s">
        <v>13</v>
      </c>
      <c r="V773" s="26">
        <f t="shared" si="76"/>
        <v>1</v>
      </c>
      <c r="W773" s="24">
        <v>1</v>
      </c>
      <c r="X773" s="24">
        <v>0</v>
      </c>
    </row>
    <row r="774" spans="1:24" x14ac:dyDescent="0.25">
      <c r="A774" s="11">
        <f t="shared" si="77"/>
        <v>773</v>
      </c>
      <c r="B774" s="11">
        <v>201505</v>
      </c>
      <c r="C774" s="11">
        <v>1234</v>
      </c>
      <c r="D774" s="11">
        <v>1</v>
      </c>
      <c r="E774" s="16" t="s">
        <v>486</v>
      </c>
      <c r="F774" s="16" t="s">
        <v>5</v>
      </c>
      <c r="G774" s="11" t="s">
        <v>1499</v>
      </c>
      <c r="H774" s="13" t="s">
        <v>1277</v>
      </c>
      <c r="I774" s="13">
        <v>46</v>
      </c>
      <c r="J774" s="14">
        <v>42125</v>
      </c>
      <c r="K774" s="11" t="s">
        <v>926</v>
      </c>
      <c r="L774" s="11">
        <v>2</v>
      </c>
      <c r="M774" s="11" t="s">
        <v>1092</v>
      </c>
      <c r="N774" s="11" t="s">
        <v>936</v>
      </c>
      <c r="O774" s="13">
        <f t="shared" si="72"/>
        <v>2</v>
      </c>
      <c r="P774" s="13" t="str">
        <f t="shared" si="73"/>
        <v>Atenciones No Medicas</v>
      </c>
      <c r="Q774" s="13">
        <f t="shared" si="74"/>
        <v>2</v>
      </c>
      <c r="R774" s="13" t="str">
        <f t="shared" si="75"/>
        <v>Mujer</v>
      </c>
      <c r="S774" s="11">
        <f>VLOOKUP(I774,edades!$B$3:$D$17,3)</f>
        <v>11</v>
      </c>
      <c r="T774" s="11" t="str">
        <f>VLOOKUP(DataCExterna!I774,edades!$B$3:$D$17,2)</f>
        <v>de 45 a 49 años</v>
      </c>
      <c r="U774" s="11" t="s">
        <v>1092</v>
      </c>
      <c r="V774" s="26">
        <f t="shared" si="76"/>
        <v>0</v>
      </c>
      <c r="W774" s="24">
        <v>1</v>
      </c>
      <c r="X774" s="24">
        <v>0</v>
      </c>
    </row>
    <row r="775" spans="1:24" x14ac:dyDescent="0.25">
      <c r="A775" s="11">
        <f t="shared" si="77"/>
        <v>774</v>
      </c>
      <c r="B775" s="11">
        <v>201505</v>
      </c>
      <c r="C775" s="11">
        <v>1234</v>
      </c>
      <c r="D775" s="11">
        <v>1</v>
      </c>
      <c r="E775" s="16" t="s">
        <v>486</v>
      </c>
      <c r="F775" s="16" t="s">
        <v>5</v>
      </c>
      <c r="G775" s="11" t="s">
        <v>1461</v>
      </c>
      <c r="H775" s="13" t="s">
        <v>1277</v>
      </c>
      <c r="I775" s="13">
        <v>46</v>
      </c>
      <c r="J775" s="14">
        <v>42135</v>
      </c>
      <c r="K775" s="11" t="s">
        <v>925</v>
      </c>
      <c r="L775" s="11">
        <v>1</v>
      </c>
      <c r="M775" s="11" t="s">
        <v>262</v>
      </c>
      <c r="N775" s="15" t="s">
        <v>934</v>
      </c>
      <c r="O775" s="13">
        <f t="shared" si="72"/>
        <v>1</v>
      </c>
      <c r="P775" s="13" t="str">
        <f t="shared" si="73"/>
        <v>Atenciones Medicas</v>
      </c>
      <c r="Q775" s="13">
        <f t="shared" si="74"/>
        <v>2</v>
      </c>
      <c r="R775" s="13" t="str">
        <f t="shared" si="75"/>
        <v>Mujer</v>
      </c>
      <c r="S775" s="11">
        <f>VLOOKUP(I775,edades!$B$3:$D$17,3)</f>
        <v>11</v>
      </c>
      <c r="T775" s="11" t="str">
        <f>VLOOKUP(DataCExterna!I775,edades!$B$3:$D$17,2)</f>
        <v>de 45 a 49 años</v>
      </c>
      <c r="U775" s="11" t="s">
        <v>262</v>
      </c>
      <c r="V775" s="26">
        <f t="shared" si="76"/>
        <v>1</v>
      </c>
      <c r="W775" s="24">
        <v>1</v>
      </c>
      <c r="X775" s="24">
        <v>0</v>
      </c>
    </row>
    <row r="776" spans="1:24" x14ac:dyDescent="0.25">
      <c r="A776" s="11">
        <f t="shared" si="77"/>
        <v>775</v>
      </c>
      <c r="B776" s="11">
        <v>201505</v>
      </c>
      <c r="C776" s="11">
        <v>1234</v>
      </c>
      <c r="D776" s="11">
        <v>1</v>
      </c>
      <c r="E776" s="16" t="s">
        <v>450</v>
      </c>
      <c r="F776" s="16" t="s">
        <v>5</v>
      </c>
      <c r="G776" s="11" t="s">
        <v>1562</v>
      </c>
      <c r="H776" s="13" t="s">
        <v>1276</v>
      </c>
      <c r="I776" s="13">
        <v>28</v>
      </c>
      <c r="J776" s="14">
        <v>42125</v>
      </c>
      <c r="K776" s="11" t="s">
        <v>923</v>
      </c>
      <c r="L776" s="11">
        <v>1</v>
      </c>
      <c r="M776" s="11" t="s">
        <v>964</v>
      </c>
      <c r="N776" s="11" t="s">
        <v>935</v>
      </c>
      <c r="O776" s="13">
        <f t="shared" si="72"/>
        <v>1</v>
      </c>
      <c r="P776" s="13" t="str">
        <f t="shared" si="73"/>
        <v>Atenciones Medicas</v>
      </c>
      <c r="Q776" s="13">
        <f t="shared" si="74"/>
        <v>1</v>
      </c>
      <c r="R776" s="13" t="str">
        <f t="shared" si="75"/>
        <v>Hombre</v>
      </c>
      <c r="S776" s="11">
        <f>VLOOKUP(I776,edades!$B$3:$D$17,3)</f>
        <v>7</v>
      </c>
      <c r="T776" s="11" t="str">
        <f>VLOOKUP(DataCExterna!I776,edades!$B$3:$D$17,2)</f>
        <v>de 25 a 29 años</v>
      </c>
      <c r="U776" s="11" t="s">
        <v>964</v>
      </c>
      <c r="V776" s="26">
        <f t="shared" si="76"/>
        <v>0</v>
      </c>
      <c r="W776" s="24">
        <v>1</v>
      </c>
      <c r="X776" s="24">
        <v>0</v>
      </c>
    </row>
    <row r="777" spans="1:24" x14ac:dyDescent="0.25">
      <c r="A777" s="11">
        <f t="shared" si="77"/>
        <v>776</v>
      </c>
      <c r="B777" s="11">
        <v>201505</v>
      </c>
      <c r="C777" s="11">
        <v>1234</v>
      </c>
      <c r="D777" s="11">
        <v>1</v>
      </c>
      <c r="E777" s="16" t="s">
        <v>374</v>
      </c>
      <c r="F777" s="16" t="s">
        <v>5</v>
      </c>
      <c r="G777" s="11" t="s">
        <v>1511</v>
      </c>
      <c r="H777" s="13" t="s">
        <v>1277</v>
      </c>
      <c r="I777" s="13">
        <v>50</v>
      </c>
      <c r="J777" s="14">
        <v>42135</v>
      </c>
      <c r="K777" s="11" t="s">
        <v>926</v>
      </c>
      <c r="L777" s="11">
        <v>2</v>
      </c>
      <c r="M777" s="11" t="s">
        <v>351</v>
      </c>
      <c r="N777" s="11" t="s">
        <v>936</v>
      </c>
      <c r="O777" s="13">
        <f t="shared" si="72"/>
        <v>2</v>
      </c>
      <c r="P777" s="13" t="str">
        <f t="shared" si="73"/>
        <v>Atenciones No Medicas</v>
      </c>
      <c r="Q777" s="13">
        <f t="shared" si="74"/>
        <v>2</v>
      </c>
      <c r="R777" s="13" t="str">
        <f t="shared" si="75"/>
        <v>Mujer</v>
      </c>
      <c r="S777" s="11">
        <f>VLOOKUP(I777,edades!$B$3:$D$17,3)</f>
        <v>12</v>
      </c>
      <c r="T777" s="11" t="str">
        <f>VLOOKUP(DataCExterna!I777,edades!$B$3:$D$17,2)</f>
        <v>de 50 a 54 años</v>
      </c>
      <c r="U777" s="11" t="s">
        <v>351</v>
      </c>
      <c r="V777" s="26">
        <f t="shared" si="76"/>
        <v>0</v>
      </c>
      <c r="W777" s="24">
        <v>1</v>
      </c>
      <c r="X777" s="24">
        <v>0</v>
      </c>
    </row>
    <row r="778" spans="1:24" x14ac:dyDescent="0.25">
      <c r="A778" s="11">
        <f t="shared" si="77"/>
        <v>777</v>
      </c>
      <c r="B778" s="11">
        <v>201505</v>
      </c>
      <c r="C778" s="11">
        <v>1234</v>
      </c>
      <c r="D778" s="11">
        <v>1</v>
      </c>
      <c r="E778" s="16" t="s">
        <v>385</v>
      </c>
      <c r="F778" s="16" t="s">
        <v>5</v>
      </c>
      <c r="G778" s="11" t="s">
        <v>1415</v>
      </c>
      <c r="H778" s="13" t="s">
        <v>1277</v>
      </c>
      <c r="I778" s="13">
        <v>67</v>
      </c>
      <c r="J778" s="14">
        <v>42129</v>
      </c>
      <c r="K778" s="11" t="s">
        <v>925</v>
      </c>
      <c r="L778" s="11">
        <v>1</v>
      </c>
      <c r="M778" s="11" t="s">
        <v>1156</v>
      </c>
      <c r="N778" s="15" t="s">
        <v>934</v>
      </c>
      <c r="O778" s="13">
        <f t="shared" si="72"/>
        <v>1</v>
      </c>
      <c r="P778" s="13" t="str">
        <f t="shared" si="73"/>
        <v>Atenciones Medicas</v>
      </c>
      <c r="Q778" s="13">
        <f t="shared" si="74"/>
        <v>2</v>
      </c>
      <c r="R778" s="13" t="str">
        <f t="shared" si="75"/>
        <v>Mujer</v>
      </c>
      <c r="S778" s="11">
        <f>VLOOKUP(I778,edades!$B$3:$D$17,3)</f>
        <v>15</v>
      </c>
      <c r="T778" s="11" t="str">
        <f>VLOOKUP(DataCExterna!I778,edades!$B$3:$D$17,2)</f>
        <v>de 65 años a más</v>
      </c>
      <c r="U778" s="11" t="s">
        <v>1156</v>
      </c>
      <c r="V778" s="26">
        <f t="shared" si="76"/>
        <v>1</v>
      </c>
      <c r="W778" s="26">
        <v>1</v>
      </c>
      <c r="X778" s="26">
        <v>1</v>
      </c>
    </row>
    <row r="779" spans="1:24" x14ac:dyDescent="0.25">
      <c r="A779" s="11">
        <f t="shared" si="77"/>
        <v>778</v>
      </c>
      <c r="B779" s="11">
        <v>201505</v>
      </c>
      <c r="C779" s="11">
        <v>1234</v>
      </c>
      <c r="D779" s="11">
        <v>1</v>
      </c>
      <c r="E779" s="16" t="s">
        <v>595</v>
      </c>
      <c r="F779" s="16" t="s">
        <v>5</v>
      </c>
      <c r="G779" s="20" t="s">
        <v>1274</v>
      </c>
      <c r="H779" s="13" t="s">
        <v>1277</v>
      </c>
      <c r="I779" s="13">
        <v>50</v>
      </c>
      <c r="J779" s="14">
        <v>42154</v>
      </c>
      <c r="K779" s="11" t="s">
        <v>931</v>
      </c>
      <c r="L779" s="11">
        <v>1</v>
      </c>
      <c r="M779" s="11" t="s">
        <v>1242</v>
      </c>
      <c r="N779" s="11" t="s">
        <v>936</v>
      </c>
      <c r="O779" s="13">
        <f t="shared" si="72"/>
        <v>1</v>
      </c>
      <c r="P779" s="13" t="str">
        <f t="shared" si="73"/>
        <v>Atenciones Medicas</v>
      </c>
      <c r="Q779" s="13">
        <f t="shared" si="74"/>
        <v>2</v>
      </c>
      <c r="R779" s="13" t="str">
        <f t="shared" si="75"/>
        <v>Mujer</v>
      </c>
      <c r="S779" s="11">
        <f>VLOOKUP(I779,edades!$B$3:$D$17,3)</f>
        <v>12</v>
      </c>
      <c r="T779" s="11" t="str">
        <f>VLOOKUP(DataCExterna!I779,edades!$B$3:$D$17,2)</f>
        <v>de 50 a 54 años</v>
      </c>
      <c r="U779" s="11" t="s">
        <v>1242</v>
      </c>
      <c r="V779" s="26">
        <f t="shared" si="76"/>
        <v>0</v>
      </c>
      <c r="W779" s="24">
        <v>1</v>
      </c>
      <c r="X779" s="24">
        <v>0</v>
      </c>
    </row>
    <row r="780" spans="1:24" x14ac:dyDescent="0.25">
      <c r="A780" s="11">
        <f t="shared" si="77"/>
        <v>779</v>
      </c>
      <c r="B780" s="11">
        <v>201505</v>
      </c>
      <c r="C780" s="11">
        <v>1234</v>
      </c>
      <c r="D780" s="11">
        <v>1</v>
      </c>
      <c r="E780" s="16" t="s">
        <v>468</v>
      </c>
      <c r="F780" s="16" t="s">
        <v>5</v>
      </c>
      <c r="G780" s="11" t="s">
        <v>2019</v>
      </c>
      <c r="H780" s="13" t="s">
        <v>1277</v>
      </c>
      <c r="I780" s="13">
        <v>35</v>
      </c>
      <c r="J780" s="14">
        <v>42140</v>
      </c>
      <c r="K780" s="11" t="s">
        <v>928</v>
      </c>
      <c r="L780" s="11">
        <v>2</v>
      </c>
      <c r="M780" s="11" t="s">
        <v>1262</v>
      </c>
      <c r="N780" s="11" t="s">
        <v>935</v>
      </c>
      <c r="O780" s="13">
        <f t="shared" si="72"/>
        <v>2</v>
      </c>
      <c r="P780" s="13" t="str">
        <f t="shared" si="73"/>
        <v>Atenciones No Medicas</v>
      </c>
      <c r="Q780" s="13">
        <f t="shared" si="74"/>
        <v>2</v>
      </c>
      <c r="R780" s="13" t="str">
        <f t="shared" si="75"/>
        <v>Mujer</v>
      </c>
      <c r="S780" s="11">
        <f>VLOOKUP(I780,edades!$B$3:$D$17,3)</f>
        <v>9</v>
      </c>
      <c r="T780" s="11" t="str">
        <f>VLOOKUP(DataCExterna!I780,edades!$B$3:$D$17,2)</f>
        <v>de 35 a 39 años</v>
      </c>
      <c r="U780" s="11" t="s">
        <v>1262</v>
      </c>
      <c r="V780" s="26">
        <f t="shared" si="76"/>
        <v>0</v>
      </c>
      <c r="W780" s="24">
        <v>1</v>
      </c>
      <c r="X780" s="24">
        <v>0</v>
      </c>
    </row>
    <row r="781" spans="1:24" x14ac:dyDescent="0.25">
      <c r="A781" s="11">
        <f t="shared" si="77"/>
        <v>780</v>
      </c>
      <c r="B781" s="11">
        <v>201505</v>
      </c>
      <c r="C781" s="11">
        <v>1234</v>
      </c>
      <c r="D781" s="11">
        <v>1</v>
      </c>
      <c r="E781" s="16" t="s">
        <v>377</v>
      </c>
      <c r="F781" s="16" t="s">
        <v>5</v>
      </c>
      <c r="G781" s="11" t="s">
        <v>1397</v>
      </c>
      <c r="H781" s="13" t="s">
        <v>1277</v>
      </c>
      <c r="I781" s="13">
        <v>4</v>
      </c>
      <c r="J781" s="14">
        <v>42125</v>
      </c>
      <c r="K781" s="11" t="s">
        <v>925</v>
      </c>
      <c r="L781" s="11">
        <v>1</v>
      </c>
      <c r="M781" s="11" t="s">
        <v>75</v>
      </c>
      <c r="N781" s="15" t="s">
        <v>934</v>
      </c>
      <c r="O781" s="13">
        <f t="shared" si="72"/>
        <v>1</v>
      </c>
      <c r="P781" s="13" t="str">
        <f t="shared" si="73"/>
        <v>Atenciones Medicas</v>
      </c>
      <c r="Q781" s="13">
        <f t="shared" si="74"/>
        <v>2</v>
      </c>
      <c r="R781" s="13" t="str">
        <f t="shared" si="75"/>
        <v>Mujer</v>
      </c>
      <c r="S781" s="11">
        <f>VLOOKUP(I781,edades!$B$3:$D$17,3)</f>
        <v>2</v>
      </c>
      <c r="T781" s="11" t="str">
        <f>VLOOKUP(DataCExterna!I781,edades!$B$3:$D$17,2)</f>
        <v>de 1 a 4 años</v>
      </c>
      <c r="U781" s="11" t="s">
        <v>75</v>
      </c>
      <c r="V781" s="26">
        <f t="shared" si="76"/>
        <v>1</v>
      </c>
      <c r="W781" s="26">
        <v>1</v>
      </c>
      <c r="X781" s="26">
        <v>1</v>
      </c>
    </row>
    <row r="782" spans="1:24" x14ac:dyDescent="0.25">
      <c r="A782" s="11">
        <f t="shared" si="77"/>
        <v>781</v>
      </c>
      <c r="B782" s="11">
        <v>201505</v>
      </c>
      <c r="C782" s="11">
        <v>1234</v>
      </c>
      <c r="D782" s="11">
        <v>1</v>
      </c>
      <c r="E782" s="16" t="s">
        <v>867</v>
      </c>
      <c r="F782" s="16" t="s">
        <v>5</v>
      </c>
      <c r="G782" s="11" t="s">
        <v>1492</v>
      </c>
      <c r="H782" s="13" t="s">
        <v>1277</v>
      </c>
      <c r="I782" s="13">
        <v>63</v>
      </c>
      <c r="J782" s="14">
        <v>42135</v>
      </c>
      <c r="K782" s="11" t="s">
        <v>925</v>
      </c>
      <c r="L782" s="11">
        <v>1</v>
      </c>
      <c r="M782" s="11" t="s">
        <v>1233</v>
      </c>
      <c r="N782" s="11" t="s">
        <v>935</v>
      </c>
      <c r="O782" s="13">
        <f t="shared" si="72"/>
        <v>1</v>
      </c>
      <c r="P782" s="13" t="str">
        <f t="shared" si="73"/>
        <v>Atenciones Medicas</v>
      </c>
      <c r="Q782" s="13">
        <f t="shared" si="74"/>
        <v>2</v>
      </c>
      <c r="R782" s="13" t="str">
        <f t="shared" si="75"/>
        <v>Mujer</v>
      </c>
      <c r="S782" s="11">
        <f>VLOOKUP(I782,edades!$B$3:$D$17,3)</f>
        <v>14</v>
      </c>
      <c r="T782" s="11" t="str">
        <f>VLOOKUP(DataCExterna!I782,edades!$B$3:$D$17,2)</f>
        <v>de 60 a 64 años</v>
      </c>
      <c r="U782" s="11" t="s">
        <v>1233</v>
      </c>
      <c r="V782" s="26">
        <f t="shared" si="76"/>
        <v>0</v>
      </c>
      <c r="W782" s="11">
        <v>1</v>
      </c>
      <c r="X782" s="11">
        <v>0</v>
      </c>
    </row>
    <row r="783" spans="1:24" x14ac:dyDescent="0.25">
      <c r="A783" s="11">
        <f t="shared" si="77"/>
        <v>782</v>
      </c>
      <c r="B783" s="11">
        <v>201505</v>
      </c>
      <c r="C783" s="11">
        <v>1234</v>
      </c>
      <c r="D783" s="11">
        <v>1</v>
      </c>
      <c r="E783" s="16" t="s">
        <v>651</v>
      </c>
      <c r="F783" s="16" t="s">
        <v>5</v>
      </c>
      <c r="G783" s="11" t="s">
        <v>1340</v>
      </c>
      <c r="H783" s="13" t="s">
        <v>1277</v>
      </c>
      <c r="I783" s="13">
        <v>41</v>
      </c>
      <c r="J783" s="14">
        <v>42133</v>
      </c>
      <c r="K783" s="11" t="s">
        <v>931</v>
      </c>
      <c r="L783" s="11">
        <v>1</v>
      </c>
      <c r="M783" s="11" t="s">
        <v>1024</v>
      </c>
      <c r="N783" s="11" t="s">
        <v>936</v>
      </c>
      <c r="O783" s="13">
        <f t="shared" si="72"/>
        <v>1</v>
      </c>
      <c r="P783" s="13" t="str">
        <f t="shared" si="73"/>
        <v>Atenciones Medicas</v>
      </c>
      <c r="Q783" s="13">
        <f t="shared" si="74"/>
        <v>2</v>
      </c>
      <c r="R783" s="13" t="str">
        <f t="shared" si="75"/>
        <v>Mujer</v>
      </c>
      <c r="S783" s="11">
        <f>VLOOKUP(I783,edades!$B$3:$D$17,3)</f>
        <v>10</v>
      </c>
      <c r="T783" s="11" t="str">
        <f>VLOOKUP(DataCExterna!I783,edades!$B$3:$D$17,2)</f>
        <v>de 40 a 44 años</v>
      </c>
      <c r="U783" s="11" t="s">
        <v>1024</v>
      </c>
      <c r="V783" s="26">
        <f t="shared" si="76"/>
        <v>0</v>
      </c>
      <c r="W783" s="11">
        <v>1</v>
      </c>
      <c r="X783" s="11">
        <v>0</v>
      </c>
    </row>
    <row r="800" spans="10:10" x14ac:dyDescent="0.25">
      <c r="J800" s="11" t="s">
        <v>2084</v>
      </c>
    </row>
  </sheetData>
  <autoFilter ref="A1:X783"/>
  <sortState ref="A2:W783">
    <sortCondition ref="A2:A78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topLeftCell="F1" workbookViewId="0">
      <selection activeCell="U5" sqref="U5"/>
    </sheetView>
  </sheetViews>
  <sheetFormatPr baseColWidth="10" defaultRowHeight="15" x14ac:dyDescent="0.25"/>
  <cols>
    <col min="2" max="2" width="17.5703125" bestFit="1" customWidth="1"/>
    <col min="3" max="3" width="22.42578125" bestFit="1" customWidth="1"/>
    <col min="4" max="4" width="4" bestFit="1" customWidth="1"/>
    <col min="5" max="5" width="12.5703125" bestFit="1" customWidth="1"/>
    <col min="8" max="8" width="20.5703125" bestFit="1" customWidth="1"/>
    <col min="9" max="9" width="10.140625" customWidth="1"/>
    <col min="15" max="15" width="5.28515625" customWidth="1"/>
    <col min="16" max="16" width="4.42578125" customWidth="1"/>
    <col min="17" max="17" width="6.28515625" customWidth="1"/>
    <col min="18" max="18" width="4" bestFit="1" customWidth="1"/>
    <col min="19" max="19" width="5.42578125" customWidth="1"/>
  </cols>
  <sheetData>
    <row r="1" spans="2:21" x14ac:dyDescent="0.25">
      <c r="H1" s="2" t="s">
        <v>1290</v>
      </c>
      <c r="I1" s="3">
        <v>1</v>
      </c>
      <c r="S1" s="3"/>
    </row>
    <row r="2" spans="2:21" x14ac:dyDescent="0.25">
      <c r="B2" s="2" t="s">
        <v>2087</v>
      </c>
      <c r="C2" s="2" t="s">
        <v>1282</v>
      </c>
      <c r="P2" s="2"/>
    </row>
    <row r="3" spans="2:21" x14ac:dyDescent="0.25">
      <c r="B3" s="2" t="s">
        <v>937</v>
      </c>
      <c r="C3" s="1">
        <v>1</v>
      </c>
      <c r="D3" s="1">
        <v>2</v>
      </c>
      <c r="E3" s="1" t="s">
        <v>938</v>
      </c>
      <c r="H3" s="2" t="s">
        <v>937</v>
      </c>
      <c r="I3" t="s">
        <v>2086</v>
      </c>
      <c r="P3" s="2"/>
      <c r="Q3" s="1"/>
      <c r="R3" s="1"/>
    </row>
    <row r="4" spans="2:21" x14ac:dyDescent="0.25">
      <c r="B4" s="6">
        <v>1</v>
      </c>
      <c r="C4" s="4">
        <v>186</v>
      </c>
      <c r="D4" s="4">
        <v>54</v>
      </c>
      <c r="E4" s="4">
        <v>240</v>
      </c>
      <c r="H4" s="6">
        <v>1</v>
      </c>
      <c r="I4" s="4">
        <v>238</v>
      </c>
      <c r="P4" s="6"/>
      <c r="Q4" s="4"/>
      <c r="R4" s="4"/>
      <c r="S4" s="4"/>
    </row>
    <row r="5" spans="2:21" x14ac:dyDescent="0.25">
      <c r="B5" s="5">
        <v>1</v>
      </c>
      <c r="C5" s="4">
        <v>7</v>
      </c>
      <c r="D5" s="4"/>
      <c r="E5" s="4">
        <v>7</v>
      </c>
      <c r="H5" s="5">
        <v>1</v>
      </c>
      <c r="I5" s="4">
        <v>7</v>
      </c>
      <c r="L5">
        <v>201607</v>
      </c>
      <c r="M5" s="42" t="str">
        <f>CONCATENATE("0000",DataCExterna!$C$2)</f>
        <v>00001234</v>
      </c>
      <c r="N5" s="42" t="str">
        <f>CONCATENATE("0000",DataCExterna!$C$2)</f>
        <v>00001234</v>
      </c>
      <c r="O5" s="6">
        <v>1</v>
      </c>
      <c r="P5" s="5">
        <v>1</v>
      </c>
      <c r="Q5" s="4">
        <v>7</v>
      </c>
      <c r="R5" s="4">
        <v>0</v>
      </c>
      <c r="S5" s="4">
        <v>7</v>
      </c>
      <c r="U5" t="str">
        <f>CONCATENATE(L5,"|",M5,"|",N5,"|",O5,"|",P5,"|",Q5,"|",R5,"|",S5)</f>
        <v>201607|00001234|00001234|1|1|7|0|7</v>
      </c>
    </row>
    <row r="6" spans="2:21" x14ac:dyDescent="0.25">
      <c r="B6" s="5">
        <v>2</v>
      </c>
      <c r="C6" s="4">
        <v>18</v>
      </c>
      <c r="D6" s="4"/>
      <c r="E6" s="4">
        <v>18</v>
      </c>
      <c r="H6" s="5">
        <v>2</v>
      </c>
      <c r="I6" s="4">
        <v>16</v>
      </c>
      <c r="L6">
        <v>201607</v>
      </c>
      <c r="M6" s="42" t="str">
        <f>CONCATENATE("0000",DataCExterna!$C$2)</f>
        <v>00001234</v>
      </c>
      <c r="N6" s="42" t="str">
        <f>CONCATENATE("0000",DataCExterna!$C$2)</f>
        <v>00001234</v>
      </c>
      <c r="O6" s="6">
        <v>1</v>
      </c>
      <c r="P6" s="5">
        <v>2</v>
      </c>
      <c r="Q6" s="4">
        <v>18</v>
      </c>
      <c r="R6" s="4">
        <v>0</v>
      </c>
      <c r="S6" s="4">
        <v>16</v>
      </c>
      <c r="U6" t="str">
        <f t="shared" ref="U6:U34" si="0">CONCATENATE(L6,"|",M6,"|",N6,"|",O6,"|",P6,"|",Q6,"|",R6,"|",S6)</f>
        <v>201607|00001234|00001234|1|2|18|0|16</v>
      </c>
    </row>
    <row r="7" spans="2:21" x14ac:dyDescent="0.25">
      <c r="B7" s="5">
        <v>3</v>
      </c>
      <c r="C7" s="4">
        <v>10</v>
      </c>
      <c r="D7" s="4"/>
      <c r="E7" s="4">
        <v>10</v>
      </c>
      <c r="H7" s="5">
        <v>3</v>
      </c>
      <c r="I7" s="4">
        <v>10</v>
      </c>
      <c r="L7">
        <v>201607</v>
      </c>
      <c r="M7" s="42" t="str">
        <f>CONCATENATE("0000",DataCExterna!$C$2)</f>
        <v>00001234</v>
      </c>
      <c r="N7" s="42" t="str">
        <f>CONCATENATE("0000",DataCExterna!$C$2)</f>
        <v>00001234</v>
      </c>
      <c r="O7" s="6">
        <v>1</v>
      </c>
      <c r="P7" s="5">
        <v>3</v>
      </c>
      <c r="Q7" s="4">
        <v>10</v>
      </c>
      <c r="R7" s="4">
        <v>0</v>
      </c>
      <c r="S7" s="4">
        <v>10</v>
      </c>
      <c r="U7" t="str">
        <f t="shared" si="0"/>
        <v>201607|00001234|00001234|1|3|10|0|10</v>
      </c>
    </row>
    <row r="8" spans="2:21" x14ac:dyDescent="0.25">
      <c r="B8" s="5">
        <v>4</v>
      </c>
      <c r="C8" s="4">
        <v>5</v>
      </c>
      <c r="D8" s="4"/>
      <c r="E8" s="4">
        <v>5</v>
      </c>
      <c r="H8" s="5">
        <v>4</v>
      </c>
      <c r="I8" s="4">
        <v>5</v>
      </c>
      <c r="L8">
        <v>201607</v>
      </c>
      <c r="M8" s="42" t="str">
        <f>CONCATENATE("0000",DataCExterna!$C$2)</f>
        <v>00001234</v>
      </c>
      <c r="N8" s="42" t="str">
        <f>CONCATENATE("0000",DataCExterna!$C$2)</f>
        <v>00001234</v>
      </c>
      <c r="O8" s="6">
        <v>1</v>
      </c>
      <c r="P8" s="5">
        <v>4</v>
      </c>
      <c r="Q8" s="4">
        <v>5</v>
      </c>
      <c r="R8" s="4">
        <v>0</v>
      </c>
      <c r="S8" s="4">
        <v>5</v>
      </c>
      <c r="U8" t="str">
        <f t="shared" si="0"/>
        <v>201607|00001234|00001234|1|4|5|0|5</v>
      </c>
    </row>
    <row r="9" spans="2:21" x14ac:dyDescent="0.25">
      <c r="B9" s="5">
        <v>5</v>
      </c>
      <c r="C9" s="4">
        <v>6</v>
      </c>
      <c r="D9" s="4">
        <v>4</v>
      </c>
      <c r="E9" s="4">
        <v>10</v>
      </c>
      <c r="H9" s="5">
        <v>5</v>
      </c>
      <c r="I9" s="4">
        <v>10</v>
      </c>
      <c r="L9">
        <v>201607</v>
      </c>
      <c r="M9" s="42" t="str">
        <f>CONCATENATE("0000",DataCExterna!$C$2)</f>
        <v>00001234</v>
      </c>
      <c r="N9" s="42" t="str">
        <f>CONCATENATE("0000",DataCExterna!$C$2)</f>
        <v>00001234</v>
      </c>
      <c r="O9" s="6">
        <v>1</v>
      </c>
      <c r="P9" s="5">
        <v>5</v>
      </c>
      <c r="Q9" s="4">
        <v>6</v>
      </c>
      <c r="R9" s="4">
        <v>4</v>
      </c>
      <c r="S9" s="4">
        <v>10</v>
      </c>
      <c r="U9" t="str">
        <f t="shared" si="0"/>
        <v>201607|00001234|00001234|1|5|6|4|10</v>
      </c>
    </row>
    <row r="10" spans="2:21" x14ac:dyDescent="0.25">
      <c r="B10" s="5">
        <v>6</v>
      </c>
      <c r="C10" s="4">
        <v>4</v>
      </c>
      <c r="D10" s="4">
        <v>2</v>
      </c>
      <c r="E10" s="4">
        <v>6</v>
      </c>
      <c r="H10" s="5">
        <v>6</v>
      </c>
      <c r="I10" s="4">
        <v>6</v>
      </c>
      <c r="L10">
        <v>201607</v>
      </c>
      <c r="M10" s="42" t="str">
        <f>CONCATENATE("0000",DataCExterna!$C$2)</f>
        <v>00001234</v>
      </c>
      <c r="N10" s="42" t="str">
        <f>CONCATENATE("0000",DataCExterna!$C$2)</f>
        <v>00001234</v>
      </c>
      <c r="O10" s="6">
        <v>1</v>
      </c>
      <c r="P10" s="5">
        <v>6</v>
      </c>
      <c r="Q10" s="4">
        <v>4</v>
      </c>
      <c r="R10" s="4">
        <v>2</v>
      </c>
      <c r="S10" s="4">
        <v>6</v>
      </c>
      <c r="U10" t="str">
        <f t="shared" si="0"/>
        <v>201607|00001234|00001234|1|6|4|2|6</v>
      </c>
    </row>
    <row r="11" spans="2:21" x14ac:dyDescent="0.25">
      <c r="B11" s="5">
        <v>7</v>
      </c>
      <c r="C11" s="4">
        <v>7</v>
      </c>
      <c r="D11" s="4">
        <v>2</v>
      </c>
      <c r="E11" s="4">
        <v>9</v>
      </c>
      <c r="H11" s="5">
        <v>7</v>
      </c>
      <c r="I11" s="4">
        <v>9</v>
      </c>
      <c r="L11">
        <v>201607</v>
      </c>
      <c r="M11" s="42" t="str">
        <f>CONCATENATE("0000",DataCExterna!$C$2)</f>
        <v>00001234</v>
      </c>
      <c r="N11" s="42" t="str">
        <f>CONCATENATE("0000",DataCExterna!$C$2)</f>
        <v>00001234</v>
      </c>
      <c r="O11" s="6">
        <v>1</v>
      </c>
      <c r="P11" s="5">
        <v>7</v>
      </c>
      <c r="Q11" s="4">
        <v>7</v>
      </c>
      <c r="R11" s="4">
        <v>2</v>
      </c>
      <c r="S11" s="4">
        <v>9</v>
      </c>
      <c r="U11" t="str">
        <f t="shared" si="0"/>
        <v>201607|00001234|00001234|1|7|7|2|9</v>
      </c>
    </row>
    <row r="12" spans="2:21" x14ac:dyDescent="0.25">
      <c r="B12" s="5">
        <v>8</v>
      </c>
      <c r="C12" s="4">
        <v>11</v>
      </c>
      <c r="D12" s="4">
        <v>5</v>
      </c>
      <c r="E12" s="4">
        <v>16</v>
      </c>
      <c r="H12" s="5">
        <v>8</v>
      </c>
      <c r="I12" s="4">
        <v>16</v>
      </c>
      <c r="L12">
        <v>201607</v>
      </c>
      <c r="M12" s="42" t="str">
        <f>CONCATENATE("0000",DataCExterna!$C$2)</f>
        <v>00001234</v>
      </c>
      <c r="N12" s="42" t="str">
        <f>CONCATENATE("0000",DataCExterna!$C$2)</f>
        <v>00001234</v>
      </c>
      <c r="O12" s="6">
        <v>1</v>
      </c>
      <c r="P12" s="5">
        <v>8</v>
      </c>
      <c r="Q12" s="4">
        <v>11</v>
      </c>
      <c r="R12" s="4">
        <v>5</v>
      </c>
      <c r="S12" s="4">
        <v>16</v>
      </c>
      <c r="U12" t="str">
        <f t="shared" si="0"/>
        <v>201607|00001234|00001234|1|8|11|5|16</v>
      </c>
    </row>
    <row r="13" spans="2:21" x14ac:dyDescent="0.25">
      <c r="B13" s="5">
        <v>9</v>
      </c>
      <c r="C13" s="4">
        <v>8</v>
      </c>
      <c r="D13" s="4">
        <v>2</v>
      </c>
      <c r="E13" s="4">
        <v>10</v>
      </c>
      <c r="H13" s="5">
        <v>9</v>
      </c>
      <c r="I13" s="4">
        <v>10</v>
      </c>
      <c r="L13">
        <v>201607</v>
      </c>
      <c r="M13" s="42" t="str">
        <f>CONCATENATE("0000",DataCExterna!$C$2)</f>
        <v>00001234</v>
      </c>
      <c r="N13" s="42" t="str">
        <f>CONCATENATE("0000",DataCExterna!$C$2)</f>
        <v>00001234</v>
      </c>
      <c r="O13" s="6">
        <v>1</v>
      </c>
      <c r="P13" s="5">
        <v>9</v>
      </c>
      <c r="Q13" s="4">
        <v>8</v>
      </c>
      <c r="R13" s="4">
        <v>2</v>
      </c>
      <c r="S13" s="4">
        <v>10</v>
      </c>
      <c r="U13" t="str">
        <f t="shared" si="0"/>
        <v>201607|00001234|00001234|1|9|8|2|10</v>
      </c>
    </row>
    <row r="14" spans="2:21" x14ac:dyDescent="0.25">
      <c r="B14" s="5">
        <v>10</v>
      </c>
      <c r="C14" s="4">
        <v>7</v>
      </c>
      <c r="D14" s="4">
        <v>5</v>
      </c>
      <c r="E14" s="4">
        <v>12</v>
      </c>
      <c r="H14" s="5">
        <v>10</v>
      </c>
      <c r="I14" s="4">
        <v>12</v>
      </c>
      <c r="L14">
        <v>201607</v>
      </c>
      <c r="M14" s="42" t="str">
        <f>CONCATENATE("0000",DataCExterna!$C$2)</f>
        <v>00001234</v>
      </c>
      <c r="N14" s="42" t="str">
        <f>CONCATENATE("0000",DataCExterna!$C$2)</f>
        <v>00001234</v>
      </c>
      <c r="O14" s="6">
        <v>1</v>
      </c>
      <c r="P14" s="5">
        <v>10</v>
      </c>
      <c r="Q14" s="4">
        <v>7</v>
      </c>
      <c r="R14" s="4">
        <v>5</v>
      </c>
      <c r="S14" s="4">
        <v>12</v>
      </c>
      <c r="U14" t="str">
        <f t="shared" si="0"/>
        <v>201607|00001234|00001234|1|10|7|5|12</v>
      </c>
    </row>
    <row r="15" spans="2:21" x14ac:dyDescent="0.25">
      <c r="B15" s="5">
        <v>11</v>
      </c>
      <c r="C15" s="4">
        <v>14</v>
      </c>
      <c r="D15" s="4">
        <v>2</v>
      </c>
      <c r="E15" s="4">
        <v>16</v>
      </c>
      <c r="H15" s="5">
        <v>11</v>
      </c>
      <c r="I15" s="4">
        <v>16</v>
      </c>
      <c r="L15">
        <v>201607</v>
      </c>
      <c r="M15" s="42" t="str">
        <f>CONCATENATE("0000",DataCExterna!$C$2)</f>
        <v>00001234</v>
      </c>
      <c r="N15" s="42" t="str">
        <f>CONCATENATE("0000",DataCExterna!$C$2)</f>
        <v>00001234</v>
      </c>
      <c r="O15" s="6">
        <v>1</v>
      </c>
      <c r="P15" s="5">
        <v>11</v>
      </c>
      <c r="Q15" s="4">
        <v>14</v>
      </c>
      <c r="R15" s="4">
        <v>2</v>
      </c>
      <c r="S15" s="4">
        <v>16</v>
      </c>
      <c r="U15" t="str">
        <f t="shared" si="0"/>
        <v>201607|00001234|00001234|1|11|14|2|16</v>
      </c>
    </row>
    <row r="16" spans="2:21" x14ac:dyDescent="0.25">
      <c r="B16" s="5">
        <v>12</v>
      </c>
      <c r="C16" s="4">
        <v>9</v>
      </c>
      <c r="D16" s="4">
        <v>1</v>
      </c>
      <c r="E16" s="4">
        <v>10</v>
      </c>
      <c r="H16" s="5">
        <v>12</v>
      </c>
      <c r="I16" s="4">
        <v>10</v>
      </c>
      <c r="L16">
        <v>201607</v>
      </c>
      <c r="M16" s="42" t="str">
        <f>CONCATENATE("0000",DataCExterna!$C$2)</f>
        <v>00001234</v>
      </c>
      <c r="N16" s="42" t="str">
        <f>CONCATENATE("0000",DataCExterna!$C$2)</f>
        <v>00001234</v>
      </c>
      <c r="O16" s="6">
        <v>1</v>
      </c>
      <c r="P16" s="5">
        <v>12</v>
      </c>
      <c r="Q16" s="4">
        <v>9</v>
      </c>
      <c r="R16" s="4">
        <v>1</v>
      </c>
      <c r="S16" s="4">
        <v>10</v>
      </c>
      <c r="U16" t="str">
        <f t="shared" si="0"/>
        <v>201607|00001234|00001234|1|12|9|1|10</v>
      </c>
    </row>
    <row r="17" spans="2:21" x14ac:dyDescent="0.25">
      <c r="B17" s="5">
        <v>13</v>
      </c>
      <c r="C17" s="4">
        <v>12</v>
      </c>
      <c r="D17" s="4">
        <v>3</v>
      </c>
      <c r="E17" s="4">
        <v>15</v>
      </c>
      <c r="H17" s="5">
        <v>13</v>
      </c>
      <c r="I17" s="4">
        <v>15</v>
      </c>
      <c r="L17">
        <v>201607</v>
      </c>
      <c r="M17" s="42" t="str">
        <f>CONCATENATE("0000",DataCExterna!$C$2)</f>
        <v>00001234</v>
      </c>
      <c r="N17" s="42" t="str">
        <f>CONCATENATE("0000",DataCExterna!$C$2)</f>
        <v>00001234</v>
      </c>
      <c r="O17" s="6">
        <v>1</v>
      </c>
      <c r="P17" s="5">
        <v>13</v>
      </c>
      <c r="Q17" s="4">
        <v>12</v>
      </c>
      <c r="R17" s="4">
        <v>3</v>
      </c>
      <c r="S17" s="4">
        <v>15</v>
      </c>
      <c r="U17" t="str">
        <f t="shared" si="0"/>
        <v>201607|00001234|00001234|1|13|12|3|15</v>
      </c>
    </row>
    <row r="18" spans="2:21" x14ac:dyDescent="0.25">
      <c r="B18" s="5">
        <v>14</v>
      </c>
      <c r="C18" s="4">
        <v>11</v>
      </c>
      <c r="D18" s="4">
        <v>2</v>
      </c>
      <c r="E18" s="4">
        <v>13</v>
      </c>
      <c r="H18" s="5">
        <v>14</v>
      </c>
      <c r="I18" s="4">
        <v>13</v>
      </c>
      <c r="L18">
        <v>201607</v>
      </c>
      <c r="M18" s="42" t="str">
        <f>CONCATENATE("0000",DataCExterna!$C$2)</f>
        <v>00001234</v>
      </c>
      <c r="N18" s="42" t="str">
        <f>CONCATENATE("0000",DataCExterna!$C$2)</f>
        <v>00001234</v>
      </c>
      <c r="O18" s="6">
        <v>1</v>
      </c>
      <c r="P18" s="5">
        <v>14</v>
      </c>
      <c r="Q18" s="4">
        <v>11</v>
      </c>
      <c r="R18" s="4">
        <v>2</v>
      </c>
      <c r="S18" s="4">
        <v>13</v>
      </c>
      <c r="U18" t="str">
        <f t="shared" si="0"/>
        <v>201607|00001234|00001234|1|14|11|2|13</v>
      </c>
    </row>
    <row r="19" spans="2:21" x14ac:dyDescent="0.25">
      <c r="B19" s="5">
        <v>15</v>
      </c>
      <c r="C19" s="4">
        <v>57</v>
      </c>
      <c r="D19" s="4">
        <v>26</v>
      </c>
      <c r="E19" s="4">
        <v>83</v>
      </c>
      <c r="H19" s="5">
        <v>15</v>
      </c>
      <c r="I19" s="4">
        <v>83</v>
      </c>
      <c r="L19">
        <v>201607</v>
      </c>
      <c r="M19" s="42" t="str">
        <f>CONCATENATE("0000",DataCExterna!$C$2)</f>
        <v>00001234</v>
      </c>
      <c r="N19" s="42" t="str">
        <f>CONCATENATE("0000",DataCExterna!$C$2)</f>
        <v>00001234</v>
      </c>
      <c r="O19" s="6">
        <v>1</v>
      </c>
      <c r="P19" s="5">
        <v>15</v>
      </c>
      <c r="Q19" s="4">
        <v>57</v>
      </c>
      <c r="R19" s="4">
        <v>26</v>
      </c>
      <c r="S19" s="4">
        <v>83</v>
      </c>
      <c r="U19" t="str">
        <f t="shared" si="0"/>
        <v>201607|00001234|00001234|1|15|57|26|83</v>
      </c>
    </row>
    <row r="20" spans="2:21" x14ac:dyDescent="0.25">
      <c r="B20" s="6">
        <v>2</v>
      </c>
      <c r="C20" s="4">
        <v>394</v>
      </c>
      <c r="D20" s="4">
        <v>148</v>
      </c>
      <c r="E20" s="4">
        <v>542</v>
      </c>
      <c r="H20" s="6">
        <v>2</v>
      </c>
      <c r="I20" s="4">
        <v>517</v>
      </c>
      <c r="L20">
        <v>201607</v>
      </c>
      <c r="M20" s="42" t="str">
        <f>CONCATENATE("0000",DataCExterna!$C$2)</f>
        <v>00001234</v>
      </c>
      <c r="N20" s="42" t="str">
        <f>CONCATENATE("0000",DataCExterna!$C$2)</f>
        <v>00001234</v>
      </c>
      <c r="O20" s="6">
        <v>2</v>
      </c>
      <c r="P20" s="5">
        <v>1</v>
      </c>
      <c r="Q20" s="4">
        <v>3</v>
      </c>
      <c r="R20" s="4">
        <v>1</v>
      </c>
      <c r="S20" s="4">
        <v>4</v>
      </c>
      <c r="U20" t="str">
        <f t="shared" si="0"/>
        <v>201607|00001234|00001234|2|1|3|1|4</v>
      </c>
    </row>
    <row r="21" spans="2:21" x14ac:dyDescent="0.25">
      <c r="B21" s="5">
        <v>1</v>
      </c>
      <c r="C21" s="4">
        <v>3</v>
      </c>
      <c r="D21" s="4">
        <v>1</v>
      </c>
      <c r="E21" s="4">
        <v>4</v>
      </c>
      <c r="H21" s="5">
        <v>1</v>
      </c>
      <c r="I21" s="4">
        <v>4</v>
      </c>
      <c r="L21">
        <v>201607</v>
      </c>
      <c r="M21" s="42" t="str">
        <f>CONCATENATE("0000",DataCExterna!$C$2)</f>
        <v>00001234</v>
      </c>
      <c r="N21" s="42" t="str">
        <f>CONCATENATE("0000",DataCExterna!$C$2)</f>
        <v>00001234</v>
      </c>
      <c r="O21" s="6">
        <v>2</v>
      </c>
      <c r="P21" s="5">
        <v>2</v>
      </c>
      <c r="Q21" s="4">
        <v>11</v>
      </c>
      <c r="R21" s="4">
        <v>0</v>
      </c>
      <c r="S21" s="4">
        <v>9</v>
      </c>
      <c r="U21" t="str">
        <f t="shared" si="0"/>
        <v>201607|00001234|00001234|2|2|11|0|9</v>
      </c>
    </row>
    <row r="22" spans="2:21" x14ac:dyDescent="0.25">
      <c r="B22" s="5">
        <v>2</v>
      </c>
      <c r="C22" s="4">
        <v>11</v>
      </c>
      <c r="D22" s="4"/>
      <c r="E22" s="4">
        <v>11</v>
      </c>
      <c r="H22" s="5">
        <v>2</v>
      </c>
      <c r="I22" s="4">
        <v>9</v>
      </c>
      <c r="L22">
        <v>201607</v>
      </c>
      <c r="M22" s="42" t="str">
        <f>CONCATENATE("0000",DataCExterna!$C$2)</f>
        <v>00001234</v>
      </c>
      <c r="N22" s="42" t="str">
        <f>CONCATENATE("0000",DataCExterna!$C$2)</f>
        <v>00001234</v>
      </c>
      <c r="O22" s="6">
        <v>2</v>
      </c>
      <c r="P22" s="5">
        <v>3</v>
      </c>
      <c r="Q22" s="4">
        <v>8</v>
      </c>
      <c r="R22" s="4">
        <v>0</v>
      </c>
      <c r="S22" s="4">
        <v>8</v>
      </c>
      <c r="U22" t="str">
        <f t="shared" si="0"/>
        <v>201607|00001234|00001234|2|3|8|0|8</v>
      </c>
    </row>
    <row r="23" spans="2:21" x14ac:dyDescent="0.25">
      <c r="B23" s="5">
        <v>3</v>
      </c>
      <c r="C23" s="4">
        <v>8</v>
      </c>
      <c r="D23" s="4"/>
      <c r="E23" s="4">
        <v>8</v>
      </c>
      <c r="H23" s="5">
        <v>3</v>
      </c>
      <c r="I23" s="4">
        <v>8</v>
      </c>
      <c r="L23">
        <v>201607</v>
      </c>
      <c r="M23" s="42" t="str">
        <f>CONCATENATE("0000",DataCExterna!$C$2)</f>
        <v>00001234</v>
      </c>
      <c r="N23" s="42" t="str">
        <f>CONCATENATE("0000",DataCExterna!$C$2)</f>
        <v>00001234</v>
      </c>
      <c r="O23" s="6">
        <v>2</v>
      </c>
      <c r="P23" s="5">
        <v>4</v>
      </c>
      <c r="Q23" s="4">
        <v>9</v>
      </c>
      <c r="R23" s="4">
        <v>0</v>
      </c>
      <c r="S23" s="4">
        <v>9</v>
      </c>
      <c r="U23" t="str">
        <f t="shared" si="0"/>
        <v>201607|00001234|00001234|2|4|9|0|9</v>
      </c>
    </row>
    <row r="24" spans="2:21" x14ac:dyDescent="0.25">
      <c r="B24" s="5">
        <v>4</v>
      </c>
      <c r="C24" s="4">
        <v>9</v>
      </c>
      <c r="D24" s="4"/>
      <c r="E24" s="4">
        <v>9</v>
      </c>
      <c r="H24" s="5">
        <v>4</v>
      </c>
      <c r="I24" s="4">
        <v>9</v>
      </c>
      <c r="L24">
        <v>201607</v>
      </c>
      <c r="M24" s="42" t="str">
        <f>CONCATENATE("0000",DataCExterna!$C$2)</f>
        <v>00001234</v>
      </c>
      <c r="N24" s="42" t="str">
        <f>CONCATENATE("0000",DataCExterna!$C$2)</f>
        <v>00001234</v>
      </c>
      <c r="O24" s="6">
        <v>2</v>
      </c>
      <c r="P24" s="5">
        <v>5</v>
      </c>
      <c r="Q24" s="4">
        <v>4</v>
      </c>
      <c r="R24" s="4">
        <v>2</v>
      </c>
      <c r="S24" s="4">
        <v>6</v>
      </c>
      <c r="U24" t="str">
        <f t="shared" si="0"/>
        <v>201607|00001234|00001234|2|5|4|2|6</v>
      </c>
    </row>
    <row r="25" spans="2:21" x14ac:dyDescent="0.25">
      <c r="B25" s="5">
        <v>5</v>
      </c>
      <c r="C25" s="4">
        <v>4</v>
      </c>
      <c r="D25" s="4">
        <v>2</v>
      </c>
      <c r="E25" s="4">
        <v>6</v>
      </c>
      <c r="H25" s="5">
        <v>5</v>
      </c>
      <c r="I25" s="4">
        <v>6</v>
      </c>
      <c r="L25">
        <v>201607</v>
      </c>
      <c r="M25" s="42" t="str">
        <f>CONCATENATE("0000",DataCExterna!$C$2)</f>
        <v>00001234</v>
      </c>
      <c r="N25" s="42" t="str">
        <f>CONCATENATE("0000",DataCExterna!$C$2)</f>
        <v>00001234</v>
      </c>
      <c r="O25" s="6">
        <v>2</v>
      </c>
      <c r="P25" s="5">
        <v>6</v>
      </c>
      <c r="Q25" s="4">
        <v>6</v>
      </c>
      <c r="R25" s="4">
        <v>3</v>
      </c>
      <c r="S25" s="4">
        <v>9</v>
      </c>
      <c r="U25" t="str">
        <f t="shared" si="0"/>
        <v>201607|00001234|00001234|2|6|6|3|9</v>
      </c>
    </row>
    <row r="26" spans="2:21" x14ac:dyDescent="0.25">
      <c r="B26" s="5">
        <v>6</v>
      </c>
      <c r="C26" s="4">
        <v>6</v>
      </c>
      <c r="D26" s="4">
        <v>3</v>
      </c>
      <c r="E26" s="4">
        <v>9</v>
      </c>
      <c r="H26" s="5">
        <v>6</v>
      </c>
      <c r="I26" s="4">
        <v>9</v>
      </c>
      <c r="L26">
        <v>201607</v>
      </c>
      <c r="M26" s="42" t="str">
        <f>CONCATENATE("0000",DataCExterna!$C$2)</f>
        <v>00001234</v>
      </c>
      <c r="N26" s="42" t="str">
        <f>CONCATENATE("0000",DataCExterna!$C$2)</f>
        <v>00001234</v>
      </c>
      <c r="O26" s="6">
        <v>2</v>
      </c>
      <c r="P26" s="5">
        <v>7</v>
      </c>
      <c r="Q26" s="4">
        <v>4</v>
      </c>
      <c r="R26" s="4">
        <v>0</v>
      </c>
      <c r="S26" s="4">
        <v>4</v>
      </c>
      <c r="U26" t="str">
        <f t="shared" si="0"/>
        <v>201607|00001234|00001234|2|7|4|0|4</v>
      </c>
    </row>
    <row r="27" spans="2:21" x14ac:dyDescent="0.25">
      <c r="B27" s="5">
        <v>7</v>
      </c>
      <c r="C27" s="4">
        <v>4</v>
      </c>
      <c r="D27" s="4"/>
      <c r="E27" s="4">
        <v>4</v>
      </c>
      <c r="H27" s="5">
        <v>7</v>
      </c>
      <c r="I27" s="4">
        <v>4</v>
      </c>
      <c r="L27">
        <v>201607</v>
      </c>
      <c r="M27" s="42" t="str">
        <f>CONCATENATE("0000",DataCExterna!$C$2)</f>
        <v>00001234</v>
      </c>
      <c r="N27" s="42" t="str">
        <f>CONCATENATE("0000",DataCExterna!$C$2)</f>
        <v>00001234</v>
      </c>
      <c r="O27" s="6">
        <v>2</v>
      </c>
      <c r="P27" s="5">
        <v>8</v>
      </c>
      <c r="Q27" s="4">
        <v>24</v>
      </c>
      <c r="R27" s="4">
        <v>7</v>
      </c>
      <c r="S27" s="4">
        <v>24</v>
      </c>
      <c r="U27" t="str">
        <f t="shared" si="0"/>
        <v>201607|00001234|00001234|2|8|24|7|24</v>
      </c>
    </row>
    <row r="28" spans="2:21" x14ac:dyDescent="0.25">
      <c r="B28" s="5">
        <v>8</v>
      </c>
      <c r="C28" s="4">
        <v>24</v>
      </c>
      <c r="D28" s="4">
        <v>7</v>
      </c>
      <c r="E28" s="4">
        <v>31</v>
      </c>
      <c r="H28" s="5">
        <v>8</v>
      </c>
      <c r="I28" s="4">
        <v>24</v>
      </c>
      <c r="L28">
        <v>201607</v>
      </c>
      <c r="M28" s="42" t="str">
        <f>CONCATENATE("0000",DataCExterna!$C$2)</f>
        <v>00001234</v>
      </c>
      <c r="N28" s="42" t="str">
        <f>CONCATENATE("0000",DataCExterna!$C$2)</f>
        <v>00001234</v>
      </c>
      <c r="O28" s="6">
        <v>2</v>
      </c>
      <c r="P28" s="5">
        <v>9</v>
      </c>
      <c r="Q28" s="4">
        <v>40</v>
      </c>
      <c r="R28" s="4">
        <v>14</v>
      </c>
      <c r="S28" s="4">
        <v>48</v>
      </c>
      <c r="U28" t="str">
        <f t="shared" si="0"/>
        <v>201607|00001234|00001234|2|9|40|14|48</v>
      </c>
    </row>
    <row r="29" spans="2:21" x14ac:dyDescent="0.25">
      <c r="B29" s="5">
        <v>9</v>
      </c>
      <c r="C29" s="4">
        <v>40</v>
      </c>
      <c r="D29" s="4">
        <v>14</v>
      </c>
      <c r="E29" s="4">
        <v>54</v>
      </c>
      <c r="H29" s="5">
        <v>9</v>
      </c>
      <c r="I29" s="4">
        <v>48</v>
      </c>
      <c r="L29">
        <v>201607</v>
      </c>
      <c r="M29" s="42" t="str">
        <f>CONCATENATE("0000",DataCExterna!$C$2)</f>
        <v>00001234</v>
      </c>
      <c r="N29" s="42" t="str">
        <f>CONCATENATE("0000",DataCExterna!$C$2)</f>
        <v>00001234</v>
      </c>
      <c r="O29" s="6">
        <v>2</v>
      </c>
      <c r="P29" s="5">
        <v>10</v>
      </c>
      <c r="Q29" s="4">
        <v>28</v>
      </c>
      <c r="R29" s="4">
        <v>17</v>
      </c>
      <c r="S29" s="4">
        <v>45</v>
      </c>
      <c r="U29" t="str">
        <f t="shared" si="0"/>
        <v>201607|00001234|00001234|2|10|28|17|45</v>
      </c>
    </row>
    <row r="30" spans="2:21" x14ac:dyDescent="0.25">
      <c r="B30" s="5">
        <v>10</v>
      </c>
      <c r="C30" s="4">
        <v>28</v>
      </c>
      <c r="D30" s="4">
        <v>17</v>
      </c>
      <c r="E30" s="4">
        <v>45</v>
      </c>
      <c r="H30" s="5">
        <v>10</v>
      </c>
      <c r="I30" s="4">
        <v>45</v>
      </c>
      <c r="L30">
        <v>201607</v>
      </c>
      <c r="M30" s="42" t="str">
        <f>CONCATENATE("0000",DataCExterna!$C$2)</f>
        <v>00001234</v>
      </c>
      <c r="N30" s="42" t="str">
        <f>CONCATENATE("0000",DataCExterna!$C$2)</f>
        <v>00001234</v>
      </c>
      <c r="O30" s="6">
        <v>2</v>
      </c>
      <c r="P30" s="5">
        <v>11</v>
      </c>
      <c r="Q30" s="4">
        <v>34</v>
      </c>
      <c r="R30" s="4">
        <v>15</v>
      </c>
      <c r="S30" s="4">
        <v>49</v>
      </c>
      <c r="U30" t="str">
        <f t="shared" si="0"/>
        <v>201607|00001234|00001234|2|11|34|15|49</v>
      </c>
    </row>
    <row r="31" spans="2:21" x14ac:dyDescent="0.25">
      <c r="B31" s="5">
        <v>11</v>
      </c>
      <c r="C31" s="4">
        <v>34</v>
      </c>
      <c r="D31" s="4">
        <v>15</v>
      </c>
      <c r="E31" s="4">
        <v>49</v>
      </c>
      <c r="H31" s="5">
        <v>11</v>
      </c>
      <c r="I31" s="4">
        <v>49</v>
      </c>
      <c r="L31">
        <v>201607</v>
      </c>
      <c r="M31" s="42" t="str">
        <f>CONCATENATE("0000",DataCExterna!$C$2)</f>
        <v>00001234</v>
      </c>
      <c r="N31" s="42" t="str">
        <f>CONCATENATE("0000",DataCExterna!$C$2)</f>
        <v>00001234</v>
      </c>
      <c r="O31" s="6">
        <v>2</v>
      </c>
      <c r="P31" s="5">
        <v>12</v>
      </c>
      <c r="Q31" s="4">
        <v>43</v>
      </c>
      <c r="R31" s="4">
        <v>16</v>
      </c>
      <c r="S31" s="4">
        <v>54</v>
      </c>
      <c r="U31" t="str">
        <f t="shared" si="0"/>
        <v>201607|00001234|00001234|2|12|43|16|54</v>
      </c>
    </row>
    <row r="32" spans="2:21" x14ac:dyDescent="0.25">
      <c r="B32" s="5">
        <v>12</v>
      </c>
      <c r="C32" s="4">
        <v>43</v>
      </c>
      <c r="D32" s="4">
        <v>16</v>
      </c>
      <c r="E32" s="4">
        <v>59</v>
      </c>
      <c r="H32" s="5">
        <v>12</v>
      </c>
      <c r="I32" s="4">
        <v>54</v>
      </c>
      <c r="L32">
        <v>201607</v>
      </c>
      <c r="M32" s="42" t="str">
        <f>CONCATENATE("0000",DataCExterna!$C$2)</f>
        <v>00001234</v>
      </c>
      <c r="N32" s="42" t="str">
        <f>CONCATENATE("0000",DataCExterna!$C$2)</f>
        <v>00001234</v>
      </c>
      <c r="O32" s="6">
        <v>2</v>
      </c>
      <c r="P32" s="5">
        <v>13</v>
      </c>
      <c r="Q32" s="4">
        <v>45</v>
      </c>
      <c r="R32" s="4">
        <v>14</v>
      </c>
      <c r="S32" s="4">
        <v>58</v>
      </c>
      <c r="U32" t="str">
        <f t="shared" si="0"/>
        <v>201607|00001234|00001234|2|13|45|14|58</v>
      </c>
    </row>
    <row r="33" spans="2:21" x14ac:dyDescent="0.25">
      <c r="B33" s="5">
        <v>13</v>
      </c>
      <c r="C33" s="4">
        <v>45</v>
      </c>
      <c r="D33" s="4">
        <v>14</v>
      </c>
      <c r="E33" s="4">
        <v>59</v>
      </c>
      <c r="H33" s="5">
        <v>13</v>
      </c>
      <c r="I33" s="4">
        <v>58</v>
      </c>
      <c r="L33">
        <v>201607</v>
      </c>
      <c r="M33" s="42" t="str">
        <f>CONCATENATE("0000",DataCExterna!$C$2)</f>
        <v>00001234</v>
      </c>
      <c r="N33" s="42" t="str">
        <f>CONCATENATE("0000",DataCExterna!$C$2)</f>
        <v>00001234</v>
      </c>
      <c r="O33" s="6">
        <v>2</v>
      </c>
      <c r="P33" s="5">
        <v>14</v>
      </c>
      <c r="Q33" s="4">
        <v>48</v>
      </c>
      <c r="R33" s="4">
        <v>20</v>
      </c>
      <c r="S33" s="4">
        <v>64</v>
      </c>
      <c r="U33" t="str">
        <f t="shared" si="0"/>
        <v>201607|00001234|00001234|2|14|48|20|64</v>
      </c>
    </row>
    <row r="34" spans="2:21" x14ac:dyDescent="0.25">
      <c r="B34" s="5">
        <v>14</v>
      </c>
      <c r="C34" s="4">
        <v>48</v>
      </c>
      <c r="D34" s="4">
        <v>20</v>
      </c>
      <c r="E34" s="4">
        <v>68</v>
      </c>
      <c r="H34" s="5">
        <v>14</v>
      </c>
      <c r="I34" s="4">
        <v>64</v>
      </c>
      <c r="L34">
        <v>201607</v>
      </c>
      <c r="M34" s="42" t="str">
        <f>CONCATENATE("0000",DataCExterna!$C$2)</f>
        <v>00001234</v>
      </c>
      <c r="N34" s="42" t="str">
        <f>CONCATENATE("0000",DataCExterna!$C$2)</f>
        <v>00001234</v>
      </c>
      <c r="O34" s="6">
        <v>2</v>
      </c>
      <c r="P34" s="5">
        <v>15</v>
      </c>
      <c r="Q34" s="4">
        <v>87</v>
      </c>
      <c r="R34" s="4">
        <v>39</v>
      </c>
      <c r="S34" s="4">
        <v>126</v>
      </c>
      <c r="U34" t="str">
        <f t="shared" si="0"/>
        <v>201607|00001234|00001234|2|15|87|39|126</v>
      </c>
    </row>
    <row r="35" spans="2:21" x14ac:dyDescent="0.25">
      <c r="B35" s="5">
        <v>15</v>
      </c>
      <c r="C35" s="4">
        <v>87</v>
      </c>
      <c r="D35" s="4">
        <v>39</v>
      </c>
      <c r="E35" s="4">
        <v>126</v>
      </c>
      <c r="H35" s="5">
        <v>15</v>
      </c>
      <c r="I35" s="4">
        <v>126</v>
      </c>
      <c r="O35" s="6"/>
      <c r="P35" s="6"/>
      <c r="Q35" s="4"/>
      <c r="R35" s="4"/>
      <c r="S35" s="4"/>
    </row>
    <row r="36" spans="2:21" x14ac:dyDescent="0.25">
      <c r="B36" s="6" t="s">
        <v>938</v>
      </c>
      <c r="C36" s="4">
        <v>580</v>
      </c>
      <c r="D36" s="4">
        <v>202</v>
      </c>
      <c r="E36" s="4">
        <v>782</v>
      </c>
      <c r="H36" s="6" t="s">
        <v>938</v>
      </c>
      <c r="I36" s="4">
        <v>755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2"/>
  <sheetViews>
    <sheetView workbookViewId="0">
      <selection activeCell="I6" sqref="I6:K6"/>
    </sheetView>
  </sheetViews>
  <sheetFormatPr baseColWidth="10" defaultRowHeight="15" x14ac:dyDescent="0.25"/>
  <cols>
    <col min="2" max="2" width="23.140625" bestFit="1" customWidth="1"/>
    <col min="3" max="3" width="10.140625" customWidth="1"/>
    <col min="4" max="8" width="5.7109375" customWidth="1"/>
    <col min="9" max="9" width="8.28515625" customWidth="1"/>
    <col min="10" max="11" width="9" bestFit="1" customWidth="1"/>
    <col min="12" max="12" width="3.7109375" customWidth="1"/>
    <col min="13" max="13" width="4" customWidth="1"/>
    <col min="14" max="14" width="8.28515625" customWidth="1"/>
    <col min="15" max="15" width="3.5703125" customWidth="1"/>
    <col min="16" max="22" width="5.85546875" bestFit="1" customWidth="1"/>
    <col min="23" max="23" width="5.28515625" customWidth="1"/>
    <col min="24" max="36" width="5.140625" customWidth="1"/>
    <col min="37" max="51" width="5.7109375" bestFit="1" customWidth="1"/>
    <col min="52" max="73" width="5.7109375" customWidth="1"/>
    <col min="74" max="74" width="5.85546875" bestFit="1" customWidth="1"/>
    <col min="75" max="88" width="5.7109375" customWidth="1"/>
    <col min="89" max="111" width="6" bestFit="1" customWidth="1"/>
    <col min="112" max="112" width="5.7109375" bestFit="1" customWidth="1"/>
    <col min="113" max="120" width="6" bestFit="1" customWidth="1"/>
    <col min="121" max="125" width="5.7109375" bestFit="1" customWidth="1"/>
    <col min="126" max="146" width="5.5703125" bestFit="1" customWidth="1"/>
    <col min="147" max="147" width="4.85546875" customWidth="1"/>
    <col min="148" max="151" width="5.140625" customWidth="1"/>
    <col min="152" max="252" width="5.7109375" bestFit="1" customWidth="1"/>
    <col min="253" max="253" width="5.7109375" customWidth="1"/>
    <col min="254" max="256" width="5.7109375" bestFit="1" customWidth="1"/>
    <col min="257" max="257" width="5.85546875" bestFit="1" customWidth="1"/>
    <col min="258" max="272" width="5.7109375" bestFit="1" customWidth="1"/>
    <col min="273" max="273" width="5.7109375" customWidth="1"/>
    <col min="274" max="276" width="5.7109375" bestFit="1" customWidth="1"/>
    <col min="277" max="277" width="5.85546875" bestFit="1" customWidth="1"/>
    <col min="278" max="284" width="5.7109375" bestFit="1" customWidth="1"/>
    <col min="285" max="288" width="5.7109375" customWidth="1"/>
    <col min="289" max="289" width="6.42578125" bestFit="1" customWidth="1"/>
    <col min="290" max="327" width="6" bestFit="1" customWidth="1"/>
    <col min="328" max="328" width="5.7109375" customWidth="1"/>
    <col min="329" max="364" width="6" bestFit="1" customWidth="1"/>
    <col min="365" max="374" width="5.7109375" bestFit="1" customWidth="1"/>
    <col min="375" max="377" width="5.5703125" bestFit="1" customWidth="1"/>
    <col min="378" max="381" width="5.5703125" customWidth="1"/>
    <col min="382" max="386" width="5.7109375" bestFit="1" customWidth="1"/>
    <col min="387" max="457" width="5.5703125" bestFit="1" customWidth="1"/>
    <col min="458" max="461" width="5.5703125" customWidth="1"/>
    <col min="462" max="462" width="7.7109375" customWidth="1"/>
  </cols>
  <sheetData>
    <row r="1" spans="2:17" x14ac:dyDescent="0.25">
      <c r="B1" s="2" t="s">
        <v>2038</v>
      </c>
      <c r="C1" s="3">
        <v>1</v>
      </c>
    </row>
    <row r="3" spans="2:17" x14ac:dyDescent="0.25">
      <c r="B3" s="2" t="s">
        <v>937</v>
      </c>
      <c r="C3" t="s">
        <v>2086</v>
      </c>
    </row>
    <row r="4" spans="2:17" x14ac:dyDescent="0.25">
      <c r="B4" s="6">
        <v>1</v>
      </c>
      <c r="C4" s="4">
        <v>58</v>
      </c>
      <c r="M4" s="6"/>
    </row>
    <row r="5" spans="2:17" x14ac:dyDescent="0.25">
      <c r="B5" s="5">
        <v>1</v>
      </c>
      <c r="C5" s="4">
        <v>2</v>
      </c>
      <c r="M5" s="5"/>
    </row>
    <row r="6" spans="2:17" x14ac:dyDescent="0.25">
      <c r="B6" s="7" t="s">
        <v>147</v>
      </c>
      <c r="C6" s="4">
        <v>1</v>
      </c>
      <c r="I6">
        <v>201607</v>
      </c>
      <c r="J6" t="s">
        <v>2085</v>
      </c>
      <c r="K6" t="s">
        <v>2085</v>
      </c>
      <c r="L6">
        <v>1</v>
      </c>
      <c r="M6">
        <v>1</v>
      </c>
      <c r="N6" s="7" t="s">
        <v>147</v>
      </c>
      <c r="O6" s="4">
        <v>1</v>
      </c>
      <c r="Q6" t="str">
        <f>CONCATENATE(I6,"|",J6,"|",K6,"|",L6,"|",M6,"|",N6,"|",O6)</f>
        <v>201607|00001234|00001234|1|1|H01.9|1</v>
      </c>
    </row>
    <row r="7" spans="2:17" x14ac:dyDescent="0.25">
      <c r="B7" s="7" t="s">
        <v>1223</v>
      </c>
      <c r="C7" s="4">
        <v>1</v>
      </c>
      <c r="I7">
        <v>201608</v>
      </c>
      <c r="J7" t="s">
        <v>2085</v>
      </c>
      <c r="K7" t="s">
        <v>2085</v>
      </c>
      <c r="L7">
        <v>1</v>
      </c>
      <c r="M7">
        <v>1</v>
      </c>
      <c r="N7" s="7" t="s">
        <v>1223</v>
      </c>
      <c r="O7" s="4">
        <v>1</v>
      </c>
      <c r="Q7" t="str">
        <f t="shared" ref="Q7:Q70" si="0">CONCATENATE(I7,"|",J7,"|",K7,"|",L7,"|",M7,"|",N7,"|",O7)</f>
        <v>201608|00001234|00001234|1|1|H02.2|1</v>
      </c>
    </row>
    <row r="8" spans="2:17" x14ac:dyDescent="0.25">
      <c r="B8" s="5">
        <v>2</v>
      </c>
      <c r="C8" s="4">
        <v>7</v>
      </c>
      <c r="I8">
        <v>201609</v>
      </c>
      <c r="J8" t="s">
        <v>2085</v>
      </c>
      <c r="K8" t="s">
        <v>2085</v>
      </c>
      <c r="L8">
        <v>1</v>
      </c>
      <c r="M8" s="5">
        <v>2</v>
      </c>
      <c r="N8" s="7" t="s">
        <v>1222</v>
      </c>
      <c r="O8" s="4">
        <v>2</v>
      </c>
      <c r="Q8" t="str">
        <f t="shared" si="0"/>
        <v>201609|00001234|00001234|1|2|H01.8|2</v>
      </c>
    </row>
    <row r="9" spans="2:17" x14ac:dyDescent="0.25">
      <c r="B9" s="7" t="s">
        <v>1222</v>
      </c>
      <c r="C9" s="4">
        <v>2</v>
      </c>
      <c r="I9">
        <v>201610</v>
      </c>
      <c r="J9" t="s">
        <v>2085</v>
      </c>
      <c r="K9" t="s">
        <v>2085</v>
      </c>
      <c r="L9">
        <v>1</v>
      </c>
      <c r="M9" s="5">
        <v>2</v>
      </c>
      <c r="N9" s="7" t="s">
        <v>147</v>
      </c>
      <c r="O9" s="4">
        <v>1</v>
      </c>
      <c r="Q9" t="str">
        <f t="shared" si="0"/>
        <v>201610|00001234|00001234|1|2|H01.9|1</v>
      </c>
    </row>
    <row r="10" spans="2:17" x14ac:dyDescent="0.25">
      <c r="B10" s="7" t="s">
        <v>147</v>
      </c>
      <c r="C10" s="4">
        <v>1</v>
      </c>
      <c r="I10">
        <v>201611</v>
      </c>
      <c r="J10" t="s">
        <v>2085</v>
      </c>
      <c r="K10" t="s">
        <v>2085</v>
      </c>
      <c r="L10">
        <v>1</v>
      </c>
      <c r="M10" s="5">
        <v>2</v>
      </c>
      <c r="N10" s="7" t="s">
        <v>1224</v>
      </c>
      <c r="O10" s="4">
        <v>1</v>
      </c>
      <c r="Q10" t="str">
        <f t="shared" si="0"/>
        <v>201611|00001234|00001234|1|2|H02.3|1</v>
      </c>
    </row>
    <row r="11" spans="2:17" x14ac:dyDescent="0.25">
      <c r="B11" s="7" t="s">
        <v>1224</v>
      </c>
      <c r="C11" s="4">
        <v>1</v>
      </c>
      <c r="I11">
        <v>201612</v>
      </c>
      <c r="J11" t="s">
        <v>2085</v>
      </c>
      <c r="K11" t="s">
        <v>2085</v>
      </c>
      <c r="L11">
        <v>1</v>
      </c>
      <c r="M11" s="5">
        <v>2</v>
      </c>
      <c r="N11" s="7" t="s">
        <v>1226</v>
      </c>
      <c r="O11" s="4">
        <v>1</v>
      </c>
      <c r="Q11" t="str">
        <f t="shared" si="0"/>
        <v>201612|00001234|00001234|1|2|H02.6|1</v>
      </c>
    </row>
    <row r="12" spans="2:17" x14ac:dyDescent="0.25">
      <c r="B12" s="7" t="s">
        <v>1226</v>
      </c>
      <c r="C12" s="4">
        <v>1</v>
      </c>
      <c r="I12">
        <v>201613</v>
      </c>
      <c r="J12" t="s">
        <v>2085</v>
      </c>
      <c r="K12" t="s">
        <v>2085</v>
      </c>
      <c r="L12">
        <v>1</v>
      </c>
      <c r="M12" s="5">
        <v>2</v>
      </c>
      <c r="N12" s="7" t="s">
        <v>99</v>
      </c>
      <c r="O12" s="4">
        <v>1</v>
      </c>
      <c r="Q12" t="str">
        <f t="shared" si="0"/>
        <v>201613|00001234|00001234|1|2|I10.X|1</v>
      </c>
    </row>
    <row r="13" spans="2:17" x14ac:dyDescent="0.25">
      <c r="B13" s="7" t="s">
        <v>99</v>
      </c>
      <c r="C13" s="4">
        <v>1</v>
      </c>
      <c r="I13">
        <v>201614</v>
      </c>
      <c r="J13" t="s">
        <v>2085</v>
      </c>
      <c r="K13" t="s">
        <v>2085</v>
      </c>
      <c r="L13">
        <v>1</v>
      </c>
      <c r="M13" s="5">
        <v>2</v>
      </c>
      <c r="N13" s="7" t="s">
        <v>125</v>
      </c>
      <c r="O13" s="4">
        <v>1</v>
      </c>
      <c r="Q13" t="str">
        <f t="shared" si="0"/>
        <v>201614|00001234|00001234|1|2|I26.9|1</v>
      </c>
    </row>
    <row r="14" spans="2:17" x14ac:dyDescent="0.25">
      <c r="B14" s="7" t="s">
        <v>125</v>
      </c>
      <c r="C14" s="4">
        <v>1</v>
      </c>
      <c r="I14">
        <v>201615</v>
      </c>
      <c r="J14" t="s">
        <v>2085</v>
      </c>
      <c r="K14" t="s">
        <v>2085</v>
      </c>
      <c r="L14">
        <v>1</v>
      </c>
      <c r="M14" s="5">
        <v>3</v>
      </c>
      <c r="N14" s="7" t="s">
        <v>1224</v>
      </c>
      <c r="O14" s="4">
        <v>1</v>
      </c>
      <c r="Q14" t="str">
        <f t="shared" si="0"/>
        <v>201615|00001234|00001234|1|3|H02.3|1</v>
      </c>
    </row>
    <row r="15" spans="2:17" x14ac:dyDescent="0.25">
      <c r="B15" s="5">
        <v>3</v>
      </c>
      <c r="C15" s="4">
        <v>2</v>
      </c>
      <c r="I15">
        <v>201616</v>
      </c>
      <c r="J15" t="s">
        <v>2085</v>
      </c>
      <c r="K15" t="s">
        <v>2085</v>
      </c>
      <c r="L15">
        <v>1</v>
      </c>
      <c r="M15" s="5">
        <v>3</v>
      </c>
      <c r="N15" s="7" t="s">
        <v>1231</v>
      </c>
      <c r="O15" s="4">
        <v>1</v>
      </c>
      <c r="Q15" t="str">
        <f t="shared" si="0"/>
        <v>201616|00001234|00001234|1|3|H04.0|1</v>
      </c>
    </row>
    <row r="16" spans="2:17" x14ac:dyDescent="0.25">
      <c r="B16" s="7" t="s">
        <v>1224</v>
      </c>
      <c r="C16" s="4">
        <v>1</v>
      </c>
      <c r="I16">
        <v>201617</v>
      </c>
      <c r="J16" t="s">
        <v>2085</v>
      </c>
      <c r="K16" t="s">
        <v>2085</v>
      </c>
      <c r="L16">
        <v>1</v>
      </c>
      <c r="M16" s="5">
        <v>4</v>
      </c>
      <c r="N16" s="7" t="s">
        <v>1051</v>
      </c>
      <c r="O16" s="4">
        <v>1</v>
      </c>
      <c r="Q16" t="str">
        <f t="shared" si="0"/>
        <v>201617|00001234|00001234|1|4|Q52.8|1</v>
      </c>
    </row>
    <row r="17" spans="2:17" x14ac:dyDescent="0.25">
      <c r="B17" s="7" t="s">
        <v>1231</v>
      </c>
      <c r="C17" s="4">
        <v>1</v>
      </c>
      <c r="I17">
        <v>201618</v>
      </c>
      <c r="J17" t="s">
        <v>2085</v>
      </c>
      <c r="K17" t="s">
        <v>2085</v>
      </c>
      <c r="L17">
        <v>1</v>
      </c>
      <c r="M17" s="5">
        <v>5</v>
      </c>
      <c r="N17" s="7" t="s">
        <v>1132</v>
      </c>
      <c r="O17" s="4">
        <v>1</v>
      </c>
      <c r="Q17" t="str">
        <f t="shared" si="0"/>
        <v>201618|00001234|00001234|1|5|K02.0|1</v>
      </c>
    </row>
    <row r="18" spans="2:17" x14ac:dyDescent="0.25">
      <c r="B18" s="5">
        <v>4</v>
      </c>
      <c r="C18" s="4">
        <v>1</v>
      </c>
      <c r="I18">
        <v>201619</v>
      </c>
      <c r="J18" t="s">
        <v>2085</v>
      </c>
      <c r="K18" t="s">
        <v>2085</v>
      </c>
      <c r="L18">
        <v>1</v>
      </c>
      <c r="M18" s="5">
        <v>5</v>
      </c>
      <c r="N18" s="7" t="s">
        <v>1109</v>
      </c>
      <c r="O18" s="4">
        <v>1</v>
      </c>
      <c r="Q18" t="str">
        <f t="shared" si="0"/>
        <v>201619|00001234|00001234|1|5|Z10.8|1</v>
      </c>
    </row>
    <row r="19" spans="2:17" x14ac:dyDescent="0.25">
      <c r="B19" s="7" t="s">
        <v>1051</v>
      </c>
      <c r="C19" s="4">
        <v>1</v>
      </c>
      <c r="I19">
        <v>201620</v>
      </c>
      <c r="J19" t="s">
        <v>2085</v>
      </c>
      <c r="K19" t="s">
        <v>2085</v>
      </c>
      <c r="L19">
        <v>1</v>
      </c>
      <c r="M19" s="5">
        <v>7</v>
      </c>
      <c r="N19" s="7" t="s">
        <v>226</v>
      </c>
      <c r="O19" s="4">
        <v>1</v>
      </c>
      <c r="Q19" t="str">
        <f t="shared" si="0"/>
        <v>201620|00001234|00001234|1|7|I25.0|1</v>
      </c>
    </row>
    <row r="20" spans="2:17" x14ac:dyDescent="0.25">
      <c r="B20" s="5">
        <v>5</v>
      </c>
      <c r="C20" s="4">
        <v>2</v>
      </c>
      <c r="I20">
        <v>201621</v>
      </c>
      <c r="J20" t="s">
        <v>2085</v>
      </c>
      <c r="K20" t="s">
        <v>2085</v>
      </c>
      <c r="L20">
        <v>1</v>
      </c>
      <c r="M20" s="5">
        <v>8</v>
      </c>
      <c r="N20" s="7" t="s">
        <v>1036</v>
      </c>
      <c r="O20" s="4">
        <v>1</v>
      </c>
      <c r="Q20" t="str">
        <f t="shared" si="0"/>
        <v>201621|00001234|00001234|1|8|Q51.3|1</v>
      </c>
    </row>
    <row r="21" spans="2:17" x14ac:dyDescent="0.25">
      <c r="B21" s="7" t="s">
        <v>1132</v>
      </c>
      <c r="C21" s="4">
        <v>1</v>
      </c>
      <c r="I21">
        <v>201622</v>
      </c>
      <c r="J21" t="s">
        <v>2085</v>
      </c>
      <c r="K21" t="s">
        <v>2085</v>
      </c>
      <c r="L21">
        <v>1</v>
      </c>
      <c r="M21" s="5">
        <v>8</v>
      </c>
      <c r="N21" s="7" t="s">
        <v>970</v>
      </c>
      <c r="O21" s="4">
        <v>1</v>
      </c>
      <c r="Q21" t="str">
        <f t="shared" si="0"/>
        <v>201622|00001234|00001234|1|8|Z30.1|1</v>
      </c>
    </row>
    <row r="22" spans="2:17" x14ac:dyDescent="0.25">
      <c r="B22" s="7" t="s">
        <v>1109</v>
      </c>
      <c r="C22" s="4">
        <v>1</v>
      </c>
      <c r="I22">
        <v>201623</v>
      </c>
      <c r="J22" t="s">
        <v>2085</v>
      </c>
      <c r="K22" t="s">
        <v>2085</v>
      </c>
      <c r="L22">
        <v>1</v>
      </c>
      <c r="M22" s="5">
        <v>9</v>
      </c>
      <c r="N22" s="7" t="s">
        <v>1250</v>
      </c>
      <c r="O22" s="4">
        <v>1</v>
      </c>
      <c r="Q22" t="str">
        <f t="shared" si="0"/>
        <v>201623|00001234|00001234|1|9|E76.9|1</v>
      </c>
    </row>
    <row r="23" spans="2:17" x14ac:dyDescent="0.25">
      <c r="B23" s="5">
        <v>7</v>
      </c>
      <c r="C23" s="4">
        <v>1</v>
      </c>
      <c r="I23">
        <v>201624</v>
      </c>
      <c r="J23" t="s">
        <v>2085</v>
      </c>
      <c r="K23" t="s">
        <v>2085</v>
      </c>
      <c r="L23">
        <v>1</v>
      </c>
      <c r="M23" s="5">
        <v>9</v>
      </c>
      <c r="N23" s="7" t="s">
        <v>113</v>
      </c>
      <c r="O23" s="4">
        <v>1</v>
      </c>
      <c r="Q23" t="str">
        <f t="shared" si="0"/>
        <v>201624|00001234|00001234|1|9|F20.8|1</v>
      </c>
    </row>
    <row r="24" spans="2:17" x14ac:dyDescent="0.25">
      <c r="B24" s="7" t="s">
        <v>226</v>
      </c>
      <c r="C24" s="4">
        <v>1</v>
      </c>
      <c r="I24">
        <v>201625</v>
      </c>
      <c r="J24" t="s">
        <v>2085</v>
      </c>
      <c r="K24" t="s">
        <v>2085</v>
      </c>
      <c r="L24">
        <v>1</v>
      </c>
      <c r="M24" s="5">
        <v>9</v>
      </c>
      <c r="N24" s="7" t="s">
        <v>1035</v>
      </c>
      <c r="O24" s="4">
        <v>1</v>
      </c>
      <c r="Q24" t="str">
        <f t="shared" si="0"/>
        <v>201625|00001234|00001234|1|9|Q51.2|1</v>
      </c>
    </row>
    <row r="25" spans="2:17" x14ac:dyDescent="0.25">
      <c r="B25" s="5">
        <v>8</v>
      </c>
      <c r="C25" s="4">
        <v>2</v>
      </c>
      <c r="I25">
        <v>201626</v>
      </c>
      <c r="J25" t="s">
        <v>2085</v>
      </c>
      <c r="K25" t="s">
        <v>2085</v>
      </c>
      <c r="L25">
        <v>1</v>
      </c>
      <c r="M25" s="5">
        <v>9</v>
      </c>
      <c r="N25" s="7" t="s">
        <v>972</v>
      </c>
      <c r="O25" s="4">
        <v>1</v>
      </c>
      <c r="Q25" t="str">
        <f t="shared" si="0"/>
        <v>201626|00001234|00001234|1|9|Z31.1|1</v>
      </c>
    </row>
    <row r="26" spans="2:17" x14ac:dyDescent="0.25">
      <c r="B26" s="7" t="s">
        <v>1036</v>
      </c>
      <c r="C26" s="4">
        <v>1</v>
      </c>
      <c r="I26">
        <v>201627</v>
      </c>
      <c r="J26" t="s">
        <v>2085</v>
      </c>
      <c r="K26" t="s">
        <v>2085</v>
      </c>
      <c r="L26">
        <v>1</v>
      </c>
      <c r="M26" s="5">
        <v>10</v>
      </c>
      <c r="N26" s="7" t="s">
        <v>1122</v>
      </c>
      <c r="O26" s="4">
        <v>1</v>
      </c>
      <c r="Q26" t="str">
        <f t="shared" si="0"/>
        <v>201627|00001234|00001234|1|10|K00.2|1</v>
      </c>
    </row>
    <row r="27" spans="2:17" x14ac:dyDescent="0.25">
      <c r="B27" s="7" t="s">
        <v>970</v>
      </c>
      <c r="C27" s="4">
        <v>1</v>
      </c>
      <c r="I27">
        <v>201628</v>
      </c>
      <c r="J27" t="s">
        <v>2085</v>
      </c>
      <c r="K27" t="s">
        <v>2085</v>
      </c>
      <c r="L27">
        <v>1</v>
      </c>
      <c r="M27" s="5">
        <v>10</v>
      </c>
      <c r="N27" s="7" t="s">
        <v>1039</v>
      </c>
      <c r="O27" s="4">
        <v>1</v>
      </c>
      <c r="Q27" t="str">
        <f t="shared" si="0"/>
        <v>201628|00001234|00001234|1|10|Q51.6|1</v>
      </c>
    </row>
    <row r="28" spans="2:17" x14ac:dyDescent="0.25">
      <c r="B28" s="5">
        <v>9</v>
      </c>
      <c r="C28" s="4">
        <v>4</v>
      </c>
      <c r="I28">
        <v>201629</v>
      </c>
      <c r="J28" t="s">
        <v>2085</v>
      </c>
      <c r="K28" t="s">
        <v>2085</v>
      </c>
      <c r="L28">
        <v>1</v>
      </c>
      <c r="M28" s="5">
        <v>11</v>
      </c>
      <c r="N28" s="7" t="s">
        <v>1073</v>
      </c>
      <c r="O28" s="4">
        <v>1</v>
      </c>
      <c r="Q28" t="str">
        <f t="shared" si="0"/>
        <v>201629|00001234|00001234|1|11|I24.1|1</v>
      </c>
    </row>
    <row r="29" spans="2:17" x14ac:dyDescent="0.25">
      <c r="B29" s="7" t="s">
        <v>1250</v>
      </c>
      <c r="C29" s="4">
        <v>1</v>
      </c>
      <c r="I29">
        <v>201630</v>
      </c>
      <c r="J29" t="s">
        <v>2085</v>
      </c>
      <c r="K29" t="s">
        <v>2085</v>
      </c>
      <c r="L29">
        <v>1</v>
      </c>
      <c r="M29" s="5">
        <v>11</v>
      </c>
      <c r="N29" s="7" t="s">
        <v>1021</v>
      </c>
      <c r="O29" s="4">
        <v>1</v>
      </c>
      <c r="Q29" t="str">
        <f t="shared" si="0"/>
        <v>201630|00001234|00001234|1|11|O99.5|1</v>
      </c>
    </row>
    <row r="30" spans="2:17" x14ac:dyDescent="0.25">
      <c r="B30" s="7" t="s">
        <v>113</v>
      </c>
      <c r="C30" s="4">
        <v>1</v>
      </c>
      <c r="I30">
        <v>201631</v>
      </c>
      <c r="J30" t="s">
        <v>2085</v>
      </c>
      <c r="K30" t="s">
        <v>2085</v>
      </c>
      <c r="L30">
        <v>1</v>
      </c>
      <c r="M30" s="5">
        <v>11</v>
      </c>
      <c r="N30" s="7" t="s">
        <v>952</v>
      </c>
      <c r="O30" s="4">
        <v>1</v>
      </c>
      <c r="Q30" t="str">
        <f t="shared" si="0"/>
        <v>201631|00001234|00001234|1|11|R87.4|1</v>
      </c>
    </row>
    <row r="31" spans="2:17" x14ac:dyDescent="0.25">
      <c r="B31" s="7" t="s">
        <v>1035</v>
      </c>
      <c r="C31" s="4">
        <v>1</v>
      </c>
      <c r="I31">
        <v>201632</v>
      </c>
      <c r="J31" t="s">
        <v>2085</v>
      </c>
      <c r="K31" t="s">
        <v>2085</v>
      </c>
      <c r="L31">
        <v>1</v>
      </c>
      <c r="M31" s="5">
        <v>11</v>
      </c>
      <c r="N31" s="7" t="s">
        <v>1109</v>
      </c>
      <c r="O31" s="4">
        <v>1</v>
      </c>
      <c r="Q31" t="str">
        <f t="shared" si="0"/>
        <v>201632|00001234|00001234|1|11|Z10.8|1</v>
      </c>
    </row>
    <row r="32" spans="2:17" x14ac:dyDescent="0.25">
      <c r="B32" s="7" t="s">
        <v>972</v>
      </c>
      <c r="C32" s="4">
        <v>1</v>
      </c>
      <c r="I32">
        <v>201633</v>
      </c>
      <c r="J32" t="s">
        <v>2085</v>
      </c>
      <c r="K32" t="s">
        <v>2085</v>
      </c>
      <c r="L32">
        <v>1</v>
      </c>
      <c r="M32" s="5">
        <v>11</v>
      </c>
      <c r="N32" s="7" t="s">
        <v>982</v>
      </c>
      <c r="O32" s="4">
        <v>1</v>
      </c>
      <c r="Q32" t="str">
        <f t="shared" si="0"/>
        <v>201633|00001234|00001234|1|11|Z36.3|1</v>
      </c>
    </row>
    <row r="33" spans="2:17" x14ac:dyDescent="0.25">
      <c r="B33" s="5">
        <v>10</v>
      </c>
      <c r="C33" s="4">
        <v>2</v>
      </c>
      <c r="I33">
        <v>201634</v>
      </c>
      <c r="J33" t="s">
        <v>2085</v>
      </c>
      <c r="K33" t="s">
        <v>2085</v>
      </c>
      <c r="L33">
        <v>1</v>
      </c>
      <c r="M33" s="5">
        <v>12</v>
      </c>
      <c r="N33" s="7" t="s">
        <v>27</v>
      </c>
      <c r="O33" s="4">
        <v>1</v>
      </c>
      <c r="Q33" t="str">
        <f t="shared" si="0"/>
        <v>201634|00001234|00001234|1|12|B18.2|1</v>
      </c>
    </row>
    <row r="34" spans="2:17" x14ac:dyDescent="0.25">
      <c r="B34" s="7" t="s">
        <v>1122</v>
      </c>
      <c r="C34" s="4">
        <v>1</v>
      </c>
      <c r="I34">
        <v>201635</v>
      </c>
      <c r="J34" t="s">
        <v>2085</v>
      </c>
      <c r="K34" t="s">
        <v>2085</v>
      </c>
      <c r="L34">
        <v>1</v>
      </c>
      <c r="M34" s="5">
        <v>12</v>
      </c>
      <c r="N34" s="7" t="s">
        <v>1210</v>
      </c>
      <c r="O34" s="4">
        <v>1</v>
      </c>
      <c r="Q34" t="str">
        <f t="shared" si="0"/>
        <v>201635|00001234|00001234|1|12|K14.4|1</v>
      </c>
    </row>
    <row r="35" spans="2:17" x14ac:dyDescent="0.25">
      <c r="B35" s="7" t="s">
        <v>1039</v>
      </c>
      <c r="C35" s="4">
        <v>1</v>
      </c>
      <c r="I35">
        <v>201636</v>
      </c>
      <c r="J35" t="s">
        <v>2085</v>
      </c>
      <c r="K35" t="s">
        <v>2085</v>
      </c>
      <c r="L35">
        <v>1</v>
      </c>
      <c r="M35" s="5">
        <v>13</v>
      </c>
      <c r="N35" s="7" t="s">
        <v>1067</v>
      </c>
      <c r="O35" s="4">
        <v>1</v>
      </c>
      <c r="Q35" t="str">
        <f t="shared" si="0"/>
        <v>201636|00001234|00001234|1|13|I23.3|1</v>
      </c>
    </row>
    <row r="36" spans="2:17" x14ac:dyDescent="0.25">
      <c r="B36" s="5">
        <v>11</v>
      </c>
      <c r="C36" s="4">
        <v>5</v>
      </c>
      <c r="I36">
        <v>201637</v>
      </c>
      <c r="J36" t="s">
        <v>2085</v>
      </c>
      <c r="K36" t="s">
        <v>2085</v>
      </c>
      <c r="L36">
        <v>1</v>
      </c>
      <c r="M36" s="5">
        <v>13</v>
      </c>
      <c r="N36" s="7" t="s">
        <v>54</v>
      </c>
      <c r="O36" s="4">
        <v>1</v>
      </c>
      <c r="Q36" t="str">
        <f t="shared" si="0"/>
        <v>201637|00001234|00001234|1|13|K74.2|1</v>
      </c>
    </row>
    <row r="37" spans="2:17" x14ac:dyDescent="0.25">
      <c r="B37" s="7" t="s">
        <v>1073</v>
      </c>
      <c r="C37" s="4">
        <v>1</v>
      </c>
      <c r="I37">
        <v>201638</v>
      </c>
      <c r="J37" t="s">
        <v>2085</v>
      </c>
      <c r="K37" t="s">
        <v>2085</v>
      </c>
      <c r="L37">
        <v>1</v>
      </c>
      <c r="M37" s="5">
        <v>13</v>
      </c>
      <c r="N37" s="7" t="s">
        <v>1027</v>
      </c>
      <c r="O37" s="4">
        <v>1</v>
      </c>
      <c r="Q37" t="str">
        <f t="shared" si="0"/>
        <v>201638|00001234|00001234|1|13|Q50.1|1</v>
      </c>
    </row>
    <row r="38" spans="2:17" x14ac:dyDescent="0.25">
      <c r="B38" s="7" t="s">
        <v>1021</v>
      </c>
      <c r="C38" s="4">
        <v>1</v>
      </c>
      <c r="I38">
        <v>201639</v>
      </c>
      <c r="J38" t="s">
        <v>2085</v>
      </c>
      <c r="K38" t="s">
        <v>2085</v>
      </c>
      <c r="L38">
        <v>1</v>
      </c>
      <c r="M38" s="5">
        <v>14</v>
      </c>
      <c r="N38" s="7" t="s">
        <v>1182</v>
      </c>
      <c r="O38" s="4">
        <v>1</v>
      </c>
      <c r="Q38" t="str">
        <f t="shared" si="0"/>
        <v>201639|00001234|00001234|1|14|K09.1|1</v>
      </c>
    </row>
    <row r="39" spans="2:17" x14ac:dyDescent="0.25">
      <c r="B39" s="7" t="s">
        <v>952</v>
      </c>
      <c r="C39" s="4">
        <v>1</v>
      </c>
      <c r="I39">
        <v>201640</v>
      </c>
      <c r="J39" t="s">
        <v>2085</v>
      </c>
      <c r="K39" t="s">
        <v>2085</v>
      </c>
      <c r="L39">
        <v>1</v>
      </c>
      <c r="M39" s="5">
        <v>14</v>
      </c>
      <c r="N39" s="7" t="s">
        <v>1183</v>
      </c>
      <c r="O39" s="4">
        <v>1</v>
      </c>
      <c r="Q39" t="str">
        <f t="shared" si="0"/>
        <v>201640|00001234|00001234|1|14|K09.2|1</v>
      </c>
    </row>
    <row r="40" spans="2:17" x14ac:dyDescent="0.25">
      <c r="B40" s="7" t="s">
        <v>1109</v>
      </c>
      <c r="C40" s="4">
        <v>1</v>
      </c>
      <c r="I40">
        <v>201641</v>
      </c>
      <c r="J40" t="s">
        <v>2085</v>
      </c>
      <c r="K40" t="s">
        <v>2085</v>
      </c>
      <c r="L40">
        <v>1</v>
      </c>
      <c r="M40" s="5">
        <v>14</v>
      </c>
      <c r="N40" s="7" t="s">
        <v>1215</v>
      </c>
      <c r="O40" s="4">
        <v>1</v>
      </c>
      <c r="Q40" t="str">
        <f t="shared" si="0"/>
        <v>201641|00001234|00001234|1|14|K22.1|1</v>
      </c>
    </row>
    <row r="41" spans="2:17" x14ac:dyDescent="0.25">
      <c r="B41" s="7" t="s">
        <v>982</v>
      </c>
      <c r="C41" s="4">
        <v>1</v>
      </c>
      <c r="I41">
        <v>201642</v>
      </c>
      <c r="J41" t="s">
        <v>2085</v>
      </c>
      <c r="K41" t="s">
        <v>2085</v>
      </c>
      <c r="L41">
        <v>1</v>
      </c>
      <c r="M41" s="5">
        <v>15</v>
      </c>
      <c r="N41" s="7" t="s">
        <v>1249</v>
      </c>
      <c r="O41" s="4">
        <v>1</v>
      </c>
      <c r="Q41" t="str">
        <f t="shared" si="0"/>
        <v>201642|00001234|00001234|1|15|E76.8|1</v>
      </c>
    </row>
    <row r="42" spans="2:17" x14ac:dyDescent="0.25">
      <c r="B42" s="5">
        <v>12</v>
      </c>
      <c r="C42" s="4">
        <v>2</v>
      </c>
      <c r="I42">
        <v>201643</v>
      </c>
      <c r="J42" t="s">
        <v>2085</v>
      </c>
      <c r="K42" t="s">
        <v>2085</v>
      </c>
      <c r="L42">
        <v>1</v>
      </c>
      <c r="M42" s="5">
        <v>15</v>
      </c>
      <c r="N42" s="7" t="s">
        <v>14</v>
      </c>
      <c r="O42" s="4">
        <v>1</v>
      </c>
      <c r="Q42" t="str">
        <f t="shared" si="0"/>
        <v>201643|00001234|00001234|1|15|F06.8|1</v>
      </c>
    </row>
    <row r="43" spans="2:17" x14ac:dyDescent="0.25">
      <c r="B43" s="7" t="s">
        <v>27</v>
      </c>
      <c r="C43" s="4">
        <v>1</v>
      </c>
      <c r="I43">
        <v>201644</v>
      </c>
      <c r="J43" t="s">
        <v>2085</v>
      </c>
      <c r="K43" t="s">
        <v>2085</v>
      </c>
      <c r="L43">
        <v>1</v>
      </c>
      <c r="M43" s="5">
        <v>15</v>
      </c>
      <c r="N43" s="7" t="s">
        <v>1228</v>
      </c>
      <c r="O43" s="4">
        <v>1</v>
      </c>
      <c r="Q43" t="str">
        <f t="shared" si="0"/>
        <v>201644|00001234|00001234|1|15|H03.0|1</v>
      </c>
    </row>
    <row r="44" spans="2:17" x14ac:dyDescent="0.25">
      <c r="B44" s="7" t="s">
        <v>1210</v>
      </c>
      <c r="C44" s="4">
        <v>1</v>
      </c>
      <c r="I44">
        <v>201645</v>
      </c>
      <c r="J44" t="s">
        <v>2085</v>
      </c>
      <c r="K44" t="s">
        <v>2085</v>
      </c>
      <c r="L44">
        <v>1</v>
      </c>
      <c r="M44" s="5">
        <v>15</v>
      </c>
      <c r="N44" s="7" t="s">
        <v>1080</v>
      </c>
      <c r="O44" s="4">
        <v>1</v>
      </c>
      <c r="Q44" t="str">
        <f t="shared" si="0"/>
        <v>201645|00001234|00001234|1|15|I25.6|1</v>
      </c>
    </row>
    <row r="45" spans="2:17" x14ac:dyDescent="0.25">
      <c r="B45" s="5">
        <v>13</v>
      </c>
      <c r="C45" s="4">
        <v>3</v>
      </c>
      <c r="I45">
        <v>201646</v>
      </c>
      <c r="J45" t="s">
        <v>2085</v>
      </c>
      <c r="K45" t="s">
        <v>2085</v>
      </c>
      <c r="L45">
        <v>1</v>
      </c>
      <c r="M45" s="5">
        <v>15</v>
      </c>
      <c r="N45" s="7" t="s">
        <v>1085</v>
      </c>
      <c r="O45" s="4">
        <v>1</v>
      </c>
      <c r="Q45" t="str">
        <f t="shared" si="0"/>
        <v>201646|00001234|00001234|1|15|I28.0|1</v>
      </c>
    </row>
    <row r="46" spans="2:17" x14ac:dyDescent="0.25">
      <c r="B46" s="7" t="s">
        <v>1067</v>
      </c>
      <c r="C46" s="4">
        <v>1</v>
      </c>
      <c r="I46">
        <v>201647</v>
      </c>
      <c r="J46" t="s">
        <v>2085</v>
      </c>
      <c r="K46" t="s">
        <v>2085</v>
      </c>
      <c r="L46">
        <v>1</v>
      </c>
      <c r="M46" s="5">
        <v>15</v>
      </c>
      <c r="N46" s="7" t="s">
        <v>1131</v>
      </c>
      <c r="O46" s="4">
        <v>1</v>
      </c>
      <c r="Q46" t="str">
        <f t="shared" si="0"/>
        <v>201647|00001234|00001234|1|15|K01.1|1</v>
      </c>
    </row>
    <row r="47" spans="2:17" x14ac:dyDescent="0.25">
      <c r="B47" s="7" t="s">
        <v>54</v>
      </c>
      <c r="C47" s="4">
        <v>1</v>
      </c>
      <c r="I47">
        <v>201648</v>
      </c>
      <c r="J47" t="s">
        <v>2085</v>
      </c>
      <c r="K47" t="s">
        <v>2085</v>
      </c>
      <c r="L47">
        <v>1</v>
      </c>
      <c r="M47" s="5">
        <v>15</v>
      </c>
      <c r="N47" s="7" t="s">
        <v>1134</v>
      </c>
      <c r="O47" s="4">
        <v>1</v>
      </c>
      <c r="Q47" t="str">
        <f t="shared" si="0"/>
        <v>201648|00001234|00001234|1|15|K02.2|1</v>
      </c>
    </row>
    <row r="48" spans="2:17" x14ac:dyDescent="0.25">
      <c r="B48" s="7" t="s">
        <v>1027</v>
      </c>
      <c r="C48" s="4">
        <v>1</v>
      </c>
      <c r="I48">
        <v>201649</v>
      </c>
      <c r="J48" t="s">
        <v>2085</v>
      </c>
      <c r="K48" t="s">
        <v>2085</v>
      </c>
      <c r="L48">
        <v>1</v>
      </c>
      <c r="M48" s="5">
        <v>15</v>
      </c>
      <c r="N48" s="7" t="s">
        <v>1141</v>
      </c>
      <c r="O48" s="4">
        <v>1</v>
      </c>
      <c r="Q48" t="str">
        <f t="shared" si="0"/>
        <v>201649|00001234|00001234|1|15|K03.3|1</v>
      </c>
    </row>
    <row r="49" spans="2:17" x14ac:dyDescent="0.25">
      <c r="B49" s="5">
        <v>14</v>
      </c>
      <c r="C49" s="4">
        <v>3</v>
      </c>
      <c r="I49">
        <v>201650</v>
      </c>
      <c r="J49" t="s">
        <v>2085</v>
      </c>
      <c r="K49" t="s">
        <v>2085</v>
      </c>
      <c r="L49">
        <v>1</v>
      </c>
      <c r="M49" s="5">
        <v>15</v>
      </c>
      <c r="N49" s="7" t="s">
        <v>1146</v>
      </c>
      <c r="O49" s="4">
        <v>1</v>
      </c>
      <c r="Q49" t="str">
        <f t="shared" si="0"/>
        <v>201650|00001234|00001234|1|15|K03.8|1</v>
      </c>
    </row>
    <row r="50" spans="2:17" x14ac:dyDescent="0.25">
      <c r="B50" s="7" t="s">
        <v>1182</v>
      </c>
      <c r="C50" s="4">
        <v>1</v>
      </c>
      <c r="I50">
        <v>201651</v>
      </c>
      <c r="J50" t="s">
        <v>2085</v>
      </c>
      <c r="K50" t="s">
        <v>2085</v>
      </c>
      <c r="L50">
        <v>1</v>
      </c>
      <c r="M50" s="5">
        <v>15</v>
      </c>
      <c r="N50" s="7" t="s">
        <v>1157</v>
      </c>
      <c r="O50" s="4">
        <v>1</v>
      </c>
      <c r="Q50" t="str">
        <f t="shared" si="0"/>
        <v>201651|00001234|00001234|1|15|K05.0|1</v>
      </c>
    </row>
    <row r="51" spans="2:17" x14ac:dyDescent="0.25">
      <c r="B51" s="7" t="s">
        <v>1183</v>
      </c>
      <c r="C51" s="4">
        <v>1</v>
      </c>
      <c r="I51">
        <v>201652</v>
      </c>
      <c r="J51" t="s">
        <v>2085</v>
      </c>
      <c r="K51" t="s">
        <v>2085</v>
      </c>
      <c r="L51">
        <v>1</v>
      </c>
      <c r="M51" s="5">
        <v>15</v>
      </c>
      <c r="N51" s="7" t="s">
        <v>1165</v>
      </c>
      <c r="O51" s="4">
        <v>1</v>
      </c>
      <c r="Q51" t="str">
        <f t="shared" si="0"/>
        <v>201652|00001234|00001234|1|15|K06.1|1</v>
      </c>
    </row>
    <row r="52" spans="2:17" x14ac:dyDescent="0.25">
      <c r="B52" s="7" t="s">
        <v>1215</v>
      </c>
      <c r="C52" s="4">
        <v>1</v>
      </c>
      <c r="I52">
        <v>201653</v>
      </c>
      <c r="J52" t="s">
        <v>2085</v>
      </c>
      <c r="K52" t="s">
        <v>2085</v>
      </c>
      <c r="L52">
        <v>1</v>
      </c>
      <c r="M52" s="5">
        <v>15</v>
      </c>
      <c r="N52" s="7" t="s">
        <v>1205</v>
      </c>
      <c r="O52" s="4">
        <v>1</v>
      </c>
      <c r="Q52" t="str">
        <f t="shared" si="0"/>
        <v>201653|00001234|00001234|1|15|K13.6|1</v>
      </c>
    </row>
    <row r="53" spans="2:17" x14ac:dyDescent="0.25">
      <c r="B53" s="5">
        <v>15</v>
      </c>
      <c r="C53" s="4">
        <v>22</v>
      </c>
      <c r="I53">
        <v>201654</v>
      </c>
      <c r="J53" t="s">
        <v>2085</v>
      </c>
      <c r="K53" t="s">
        <v>2085</v>
      </c>
      <c r="L53">
        <v>1</v>
      </c>
      <c r="M53" s="5">
        <v>15</v>
      </c>
      <c r="N53" s="7" t="s">
        <v>1214</v>
      </c>
      <c r="O53" s="4">
        <v>1</v>
      </c>
      <c r="Q53" t="str">
        <f t="shared" si="0"/>
        <v>201654|00001234|00001234|1|15|K20.X|1</v>
      </c>
    </row>
    <row r="54" spans="2:17" x14ac:dyDescent="0.25">
      <c r="B54" s="7" t="s">
        <v>1249</v>
      </c>
      <c r="C54" s="4">
        <v>1</v>
      </c>
      <c r="I54">
        <v>201655</v>
      </c>
      <c r="J54" t="s">
        <v>2085</v>
      </c>
      <c r="K54" t="s">
        <v>2085</v>
      </c>
      <c r="L54">
        <v>1</v>
      </c>
      <c r="M54" s="5">
        <v>15</v>
      </c>
      <c r="N54" s="7" t="s">
        <v>22</v>
      </c>
      <c r="O54" s="4">
        <v>1</v>
      </c>
      <c r="Q54" t="str">
        <f t="shared" si="0"/>
        <v>201655|00001234|00001234|1|15|K21.0|1</v>
      </c>
    </row>
    <row r="55" spans="2:17" x14ac:dyDescent="0.25">
      <c r="B55" s="7" t="s">
        <v>14</v>
      </c>
      <c r="C55" s="4">
        <v>1</v>
      </c>
      <c r="I55">
        <v>201656</v>
      </c>
      <c r="J55" t="s">
        <v>2085</v>
      </c>
      <c r="K55" t="s">
        <v>2085</v>
      </c>
      <c r="L55">
        <v>1</v>
      </c>
      <c r="M55" s="5">
        <v>15</v>
      </c>
      <c r="N55" s="7" t="s">
        <v>10</v>
      </c>
      <c r="O55" s="4">
        <v>1</v>
      </c>
      <c r="Q55" t="str">
        <f t="shared" si="0"/>
        <v>201656|00001234|00001234|1|15|K29.5|1</v>
      </c>
    </row>
    <row r="56" spans="2:17" x14ac:dyDescent="0.25">
      <c r="B56" s="7" t="s">
        <v>1228</v>
      </c>
      <c r="C56" s="4">
        <v>1</v>
      </c>
      <c r="I56">
        <v>201657</v>
      </c>
      <c r="J56" t="s">
        <v>2085</v>
      </c>
      <c r="K56" t="s">
        <v>2085</v>
      </c>
      <c r="L56">
        <v>1</v>
      </c>
      <c r="M56" s="5">
        <v>15</v>
      </c>
      <c r="N56" s="7" t="s">
        <v>87</v>
      </c>
      <c r="O56" s="4">
        <v>1</v>
      </c>
      <c r="Q56" t="str">
        <f t="shared" si="0"/>
        <v>201657|00001234|00001234|1|15|K44.9|1</v>
      </c>
    </row>
    <row r="57" spans="2:17" x14ac:dyDescent="0.25">
      <c r="B57" s="7" t="s">
        <v>1080</v>
      </c>
      <c r="C57" s="4">
        <v>1</v>
      </c>
      <c r="I57">
        <v>201658</v>
      </c>
      <c r="J57" t="s">
        <v>2085</v>
      </c>
      <c r="K57" t="s">
        <v>2085</v>
      </c>
      <c r="L57">
        <v>1</v>
      </c>
      <c r="M57" s="5">
        <v>15</v>
      </c>
      <c r="N57" s="7" t="s">
        <v>1044</v>
      </c>
      <c r="O57" s="4">
        <v>1</v>
      </c>
      <c r="Q57" t="str">
        <f t="shared" si="0"/>
        <v>201658|00001234|00001234|1|15|Q52.1|1</v>
      </c>
    </row>
    <row r="58" spans="2:17" x14ac:dyDescent="0.25">
      <c r="B58" s="7" t="s">
        <v>1085</v>
      </c>
      <c r="C58" s="4">
        <v>1</v>
      </c>
      <c r="I58">
        <v>201659</v>
      </c>
      <c r="J58" t="s">
        <v>2085</v>
      </c>
      <c r="K58" t="s">
        <v>2085</v>
      </c>
      <c r="L58">
        <v>1</v>
      </c>
      <c r="M58" s="5">
        <v>15</v>
      </c>
      <c r="N58" s="7" t="s">
        <v>1108</v>
      </c>
      <c r="O58" s="4">
        <v>1</v>
      </c>
      <c r="Q58" t="str">
        <f t="shared" si="0"/>
        <v>201659|00001234|00001234|1|15|Z10.3|1</v>
      </c>
    </row>
    <row r="59" spans="2:17" x14ac:dyDescent="0.25">
      <c r="B59" s="7" t="s">
        <v>1131</v>
      </c>
      <c r="C59" s="4">
        <v>1</v>
      </c>
      <c r="I59">
        <v>201660</v>
      </c>
      <c r="J59" t="s">
        <v>2085</v>
      </c>
      <c r="K59" t="s">
        <v>2085</v>
      </c>
      <c r="L59">
        <v>1</v>
      </c>
      <c r="M59" s="5">
        <v>15</v>
      </c>
      <c r="N59" s="7" t="s">
        <v>279</v>
      </c>
      <c r="O59" s="4">
        <v>1</v>
      </c>
      <c r="Q59" t="str">
        <f t="shared" si="0"/>
        <v>201660|00001234|00001234|1|15|Z12.4|1</v>
      </c>
    </row>
    <row r="60" spans="2:17" x14ac:dyDescent="0.25">
      <c r="B60" s="7" t="s">
        <v>1134</v>
      </c>
      <c r="C60" s="4">
        <v>1</v>
      </c>
      <c r="I60">
        <v>201661</v>
      </c>
      <c r="J60" t="s">
        <v>2085</v>
      </c>
      <c r="K60" t="s">
        <v>2085</v>
      </c>
      <c r="L60">
        <v>1</v>
      </c>
      <c r="M60" s="5">
        <v>15</v>
      </c>
      <c r="N60" s="7" t="s">
        <v>211</v>
      </c>
      <c r="O60" s="4">
        <v>1</v>
      </c>
      <c r="Q60" t="str">
        <f t="shared" si="0"/>
        <v>201661|00001234|00001234|1|15|Z35.9|1</v>
      </c>
    </row>
    <row r="61" spans="2:17" x14ac:dyDescent="0.25">
      <c r="B61" s="7" t="s">
        <v>1141</v>
      </c>
      <c r="C61" s="4">
        <v>1</v>
      </c>
      <c r="I61">
        <v>201662</v>
      </c>
      <c r="J61" t="s">
        <v>2085</v>
      </c>
      <c r="K61" t="s">
        <v>2085</v>
      </c>
      <c r="L61">
        <v>1</v>
      </c>
      <c r="M61" s="5">
        <v>15</v>
      </c>
      <c r="N61" s="7" t="s">
        <v>979</v>
      </c>
      <c r="O61" s="4">
        <v>1</v>
      </c>
      <c r="Q61" t="str">
        <f t="shared" si="0"/>
        <v>201662|00001234|00001234|1|15|Z36.0|1</v>
      </c>
    </row>
    <row r="62" spans="2:17" x14ac:dyDescent="0.25">
      <c r="B62" s="7" t="s">
        <v>1146</v>
      </c>
      <c r="C62" s="4">
        <v>1</v>
      </c>
      <c r="I62">
        <v>201663</v>
      </c>
      <c r="J62" t="s">
        <v>2085</v>
      </c>
      <c r="K62" t="s">
        <v>2085</v>
      </c>
      <c r="L62">
        <v>1</v>
      </c>
      <c r="M62" s="5">
        <v>15</v>
      </c>
      <c r="N62" s="7" t="s">
        <v>988</v>
      </c>
      <c r="O62" s="4">
        <v>1</v>
      </c>
      <c r="Q62" t="str">
        <f t="shared" si="0"/>
        <v>201663|00001234|00001234|1|15|Z87.5|1</v>
      </c>
    </row>
    <row r="63" spans="2:17" x14ac:dyDescent="0.25">
      <c r="B63" s="7" t="s">
        <v>1157</v>
      </c>
      <c r="C63" s="4">
        <v>1</v>
      </c>
      <c r="I63">
        <v>201664</v>
      </c>
      <c r="J63" t="s">
        <v>2085</v>
      </c>
      <c r="K63" t="s">
        <v>2085</v>
      </c>
      <c r="L63">
        <v>2</v>
      </c>
      <c r="M63" s="5">
        <v>1</v>
      </c>
      <c r="N63" s="7" t="s">
        <v>1217</v>
      </c>
      <c r="O63" s="4">
        <v>1</v>
      </c>
      <c r="Q63" t="str">
        <f t="shared" si="0"/>
        <v>201664|00001234|00001234|2|1|K22.5|1</v>
      </c>
    </row>
    <row r="64" spans="2:17" x14ac:dyDescent="0.25">
      <c r="B64" s="7" t="s">
        <v>1165</v>
      </c>
      <c r="C64" s="4">
        <v>1</v>
      </c>
      <c r="I64">
        <v>201665</v>
      </c>
      <c r="J64" t="s">
        <v>2085</v>
      </c>
      <c r="K64" t="s">
        <v>2085</v>
      </c>
      <c r="L64">
        <v>2</v>
      </c>
      <c r="M64" s="5">
        <v>2</v>
      </c>
      <c r="N64" s="7" t="s">
        <v>75</v>
      </c>
      <c r="O64" s="4">
        <v>1</v>
      </c>
      <c r="Q64" t="str">
        <f t="shared" si="0"/>
        <v>201665|00001234|00001234|2|2|F81.9|1</v>
      </c>
    </row>
    <row r="65" spans="2:17" x14ac:dyDescent="0.25">
      <c r="B65" s="7" t="s">
        <v>1205</v>
      </c>
      <c r="C65" s="4">
        <v>1</v>
      </c>
      <c r="I65">
        <v>201666</v>
      </c>
      <c r="J65" t="s">
        <v>2085</v>
      </c>
      <c r="K65" t="s">
        <v>2085</v>
      </c>
      <c r="L65">
        <v>2</v>
      </c>
      <c r="M65" s="5">
        <v>2</v>
      </c>
      <c r="N65" s="7" t="s">
        <v>1227</v>
      </c>
      <c r="O65" s="4">
        <v>1</v>
      </c>
      <c r="Q65" t="str">
        <f t="shared" si="0"/>
        <v>201666|00001234|00001234|2|2|H02.7|1</v>
      </c>
    </row>
    <row r="66" spans="2:17" x14ac:dyDescent="0.25">
      <c r="B66" s="7" t="s">
        <v>1214</v>
      </c>
      <c r="C66" s="4">
        <v>1</v>
      </c>
      <c r="I66">
        <v>201667</v>
      </c>
      <c r="J66" t="s">
        <v>2085</v>
      </c>
      <c r="K66" t="s">
        <v>2085</v>
      </c>
      <c r="L66">
        <v>2</v>
      </c>
      <c r="M66" s="5">
        <v>3</v>
      </c>
      <c r="N66" s="7" t="s">
        <v>346</v>
      </c>
      <c r="O66" s="4">
        <v>1</v>
      </c>
      <c r="Q66" t="str">
        <f t="shared" si="0"/>
        <v>201667|00001234|00001234|2|3|H11.1|1</v>
      </c>
    </row>
    <row r="67" spans="2:17" x14ac:dyDescent="0.25">
      <c r="B67" s="7" t="s">
        <v>22</v>
      </c>
      <c r="C67" s="4">
        <v>1</v>
      </c>
      <c r="I67">
        <v>201668</v>
      </c>
      <c r="J67" t="s">
        <v>2085</v>
      </c>
      <c r="K67" t="s">
        <v>2085</v>
      </c>
      <c r="L67">
        <v>2</v>
      </c>
      <c r="M67" s="5">
        <v>4</v>
      </c>
      <c r="N67" s="7" t="s">
        <v>265</v>
      </c>
      <c r="O67" s="4">
        <v>1</v>
      </c>
      <c r="Q67" t="str">
        <f t="shared" si="0"/>
        <v>201668|00001234|00001234|2|4|H02.0|1</v>
      </c>
    </row>
    <row r="68" spans="2:17" x14ac:dyDescent="0.25">
      <c r="B68" s="7" t="s">
        <v>10</v>
      </c>
      <c r="C68" s="4">
        <v>1</v>
      </c>
      <c r="I68">
        <v>201669</v>
      </c>
      <c r="J68" t="s">
        <v>2085</v>
      </c>
      <c r="K68" t="s">
        <v>2085</v>
      </c>
      <c r="L68">
        <v>2</v>
      </c>
      <c r="M68" s="5">
        <v>4</v>
      </c>
      <c r="N68" s="7" t="s">
        <v>264</v>
      </c>
      <c r="O68" s="4">
        <v>1</v>
      </c>
      <c r="Q68" t="str">
        <f t="shared" si="0"/>
        <v>201669|00001234|00001234|2|4|H02.4|1</v>
      </c>
    </row>
    <row r="69" spans="2:17" x14ac:dyDescent="0.25">
      <c r="B69" s="7" t="s">
        <v>87</v>
      </c>
      <c r="C69" s="4">
        <v>1</v>
      </c>
      <c r="I69">
        <v>201670</v>
      </c>
      <c r="J69" t="s">
        <v>2085</v>
      </c>
      <c r="K69" t="s">
        <v>2085</v>
      </c>
      <c r="L69">
        <v>2</v>
      </c>
      <c r="M69" s="5">
        <v>5</v>
      </c>
      <c r="N69" s="7" t="s">
        <v>1263</v>
      </c>
      <c r="O69" s="4">
        <v>1</v>
      </c>
      <c r="Q69" t="str">
        <f t="shared" si="0"/>
        <v>201670|00001234|00001234|2|5|E80.6|1</v>
      </c>
    </row>
    <row r="70" spans="2:17" x14ac:dyDescent="0.25">
      <c r="B70" s="7" t="s">
        <v>1044</v>
      </c>
      <c r="C70" s="4">
        <v>1</v>
      </c>
      <c r="I70">
        <v>201671</v>
      </c>
      <c r="J70" t="s">
        <v>2085</v>
      </c>
      <c r="K70" t="s">
        <v>2085</v>
      </c>
      <c r="L70">
        <v>2</v>
      </c>
      <c r="M70" s="5">
        <v>6</v>
      </c>
      <c r="N70" s="7" t="s">
        <v>6</v>
      </c>
      <c r="O70" s="4">
        <v>1</v>
      </c>
      <c r="Q70" t="str">
        <f t="shared" si="0"/>
        <v>201671|00001234|00001234|2|6|F20.0|1</v>
      </c>
    </row>
    <row r="71" spans="2:17" x14ac:dyDescent="0.25">
      <c r="B71" s="7" t="s">
        <v>1108</v>
      </c>
      <c r="C71" s="4">
        <v>1</v>
      </c>
      <c r="I71">
        <v>201672</v>
      </c>
      <c r="J71" t="s">
        <v>2085</v>
      </c>
      <c r="K71" t="s">
        <v>2085</v>
      </c>
      <c r="L71">
        <v>2</v>
      </c>
      <c r="M71" s="5">
        <v>6</v>
      </c>
      <c r="N71" s="7" t="s">
        <v>40</v>
      </c>
      <c r="O71" s="4">
        <v>1</v>
      </c>
      <c r="Q71" t="str">
        <f t="shared" ref="Q71:Q134" si="1">CONCATENATE(I71,"|",J71,"|",K71,"|",L71,"|",M71,"|",N71,"|",O71)</f>
        <v>201672|00001234|00001234|2|6|K29.0|1</v>
      </c>
    </row>
    <row r="72" spans="2:17" x14ac:dyDescent="0.25">
      <c r="B72" s="7" t="s">
        <v>279</v>
      </c>
      <c r="C72" s="4">
        <v>1</v>
      </c>
      <c r="I72">
        <v>201673</v>
      </c>
      <c r="J72" t="s">
        <v>2085</v>
      </c>
      <c r="K72" t="s">
        <v>2085</v>
      </c>
      <c r="L72">
        <v>2</v>
      </c>
      <c r="M72" s="5">
        <v>6</v>
      </c>
      <c r="N72" s="7" t="s">
        <v>939</v>
      </c>
      <c r="O72" s="4">
        <v>1</v>
      </c>
      <c r="Q72" t="str">
        <f t="shared" si="1"/>
        <v>201673|00001234|00001234|2|6|Q52.9|1</v>
      </c>
    </row>
    <row r="73" spans="2:17" x14ac:dyDescent="0.25">
      <c r="B73" s="7" t="s">
        <v>211</v>
      </c>
      <c r="C73" s="4">
        <v>1</v>
      </c>
      <c r="I73">
        <v>201674</v>
      </c>
      <c r="J73" t="s">
        <v>2085</v>
      </c>
      <c r="K73" t="s">
        <v>2085</v>
      </c>
      <c r="L73">
        <v>2</v>
      </c>
      <c r="M73" s="5">
        <v>7</v>
      </c>
      <c r="N73" s="7" t="s">
        <v>9</v>
      </c>
      <c r="O73" s="4">
        <v>1</v>
      </c>
      <c r="Q73" t="str">
        <f t="shared" si="1"/>
        <v>201674|00001234|00001234|2|7|K29.3|1</v>
      </c>
    </row>
    <row r="74" spans="2:17" x14ac:dyDescent="0.25">
      <c r="B74" s="7" t="s">
        <v>979</v>
      </c>
      <c r="C74" s="4">
        <v>1</v>
      </c>
      <c r="I74">
        <v>201675</v>
      </c>
      <c r="J74" t="s">
        <v>2085</v>
      </c>
      <c r="K74" t="s">
        <v>2085</v>
      </c>
      <c r="L74">
        <v>2</v>
      </c>
      <c r="M74" s="5">
        <v>8</v>
      </c>
      <c r="N74" s="7" t="s">
        <v>1160</v>
      </c>
      <c r="O74" s="4">
        <v>1</v>
      </c>
      <c r="Q74" t="str">
        <f t="shared" si="1"/>
        <v>201675|00001234|00001234|2|8|K05.3|1</v>
      </c>
    </row>
    <row r="75" spans="2:17" x14ac:dyDescent="0.25">
      <c r="B75" s="7" t="s">
        <v>988</v>
      </c>
      <c r="C75" s="4">
        <v>1</v>
      </c>
      <c r="I75">
        <v>201676</v>
      </c>
      <c r="J75" t="s">
        <v>2085</v>
      </c>
      <c r="K75" t="s">
        <v>2085</v>
      </c>
      <c r="L75">
        <v>2</v>
      </c>
      <c r="M75" s="5">
        <v>8</v>
      </c>
      <c r="N75" s="7" t="s">
        <v>1192</v>
      </c>
      <c r="O75" s="4">
        <v>1</v>
      </c>
      <c r="Q75" t="str">
        <f t="shared" si="1"/>
        <v>201676|00001234|00001234|2|8|K11.4|1</v>
      </c>
    </row>
    <row r="76" spans="2:17" x14ac:dyDescent="0.25">
      <c r="B76" s="6">
        <v>2</v>
      </c>
      <c r="C76" s="4">
        <v>135</v>
      </c>
      <c r="I76">
        <v>201677</v>
      </c>
      <c r="J76" t="s">
        <v>2085</v>
      </c>
      <c r="K76" t="s">
        <v>2085</v>
      </c>
      <c r="L76">
        <v>2</v>
      </c>
      <c r="M76" s="5">
        <v>8</v>
      </c>
      <c r="N76" s="7" t="s">
        <v>1199</v>
      </c>
      <c r="Q76" t="str">
        <f t="shared" si="1"/>
        <v>201677|00001234|00001234|2|8|K13.0|</v>
      </c>
    </row>
    <row r="77" spans="2:17" x14ac:dyDescent="0.25">
      <c r="B77" s="5">
        <v>1</v>
      </c>
      <c r="C77" s="4">
        <v>1</v>
      </c>
      <c r="I77">
        <v>201678</v>
      </c>
      <c r="J77" t="s">
        <v>2085</v>
      </c>
      <c r="K77" t="s">
        <v>2085</v>
      </c>
      <c r="L77">
        <v>2</v>
      </c>
      <c r="M77" s="5">
        <v>8</v>
      </c>
      <c r="N77" s="7" t="s">
        <v>194</v>
      </c>
      <c r="O77" s="4">
        <v>1</v>
      </c>
      <c r="Q77" t="str">
        <f t="shared" si="1"/>
        <v>201678|00001234|00001234|2|8|K22.2|1</v>
      </c>
    </row>
    <row r="78" spans="2:17" x14ac:dyDescent="0.25">
      <c r="B78" s="7" t="s">
        <v>1217</v>
      </c>
      <c r="C78" s="4">
        <v>1</v>
      </c>
      <c r="I78">
        <v>201679</v>
      </c>
      <c r="J78" t="s">
        <v>2085</v>
      </c>
      <c r="K78" t="s">
        <v>2085</v>
      </c>
      <c r="L78">
        <v>2</v>
      </c>
      <c r="M78" s="5">
        <v>8</v>
      </c>
      <c r="N78" s="7" t="s">
        <v>992</v>
      </c>
      <c r="O78" s="4">
        <v>1</v>
      </c>
      <c r="Q78" t="str">
        <f t="shared" si="1"/>
        <v>201679|00001234|00001234|2|8|O81.0|1</v>
      </c>
    </row>
    <row r="79" spans="2:17" x14ac:dyDescent="0.25">
      <c r="B79" s="5">
        <v>2</v>
      </c>
      <c r="C79" s="4">
        <v>2</v>
      </c>
      <c r="I79">
        <v>201680</v>
      </c>
      <c r="J79" t="s">
        <v>2085</v>
      </c>
      <c r="K79" t="s">
        <v>2085</v>
      </c>
      <c r="L79">
        <v>2</v>
      </c>
      <c r="M79" s="5">
        <v>8</v>
      </c>
      <c r="N79" s="7" t="s">
        <v>1021</v>
      </c>
      <c r="O79" s="4">
        <v>1</v>
      </c>
      <c r="Q79" t="str">
        <f t="shared" si="1"/>
        <v>201680|00001234|00001234|2|8|O99.5|1</v>
      </c>
    </row>
    <row r="80" spans="2:17" x14ac:dyDescent="0.25">
      <c r="B80" s="7" t="s">
        <v>75</v>
      </c>
      <c r="C80" s="4">
        <v>1</v>
      </c>
      <c r="I80">
        <v>201681</v>
      </c>
      <c r="J80" t="s">
        <v>2085</v>
      </c>
      <c r="K80" t="s">
        <v>2085</v>
      </c>
      <c r="L80">
        <v>2</v>
      </c>
      <c r="M80" s="5">
        <v>8</v>
      </c>
      <c r="N80" s="7" t="s">
        <v>955</v>
      </c>
      <c r="O80" s="4">
        <v>1</v>
      </c>
      <c r="Q80" t="str">
        <f t="shared" si="1"/>
        <v>201681|00001234|00001234|2|8|R87.7|1</v>
      </c>
    </row>
    <row r="81" spans="2:17" x14ac:dyDescent="0.25">
      <c r="B81" s="7" t="s">
        <v>1227</v>
      </c>
      <c r="C81" s="4">
        <v>1</v>
      </c>
      <c r="I81">
        <v>201682</v>
      </c>
      <c r="J81" t="s">
        <v>2085</v>
      </c>
      <c r="K81" t="s">
        <v>2085</v>
      </c>
      <c r="L81">
        <v>2</v>
      </c>
      <c r="M81" s="5">
        <v>8</v>
      </c>
      <c r="N81" s="7" t="s">
        <v>1110</v>
      </c>
      <c r="O81" s="4">
        <v>1</v>
      </c>
      <c r="Q81" t="str">
        <f t="shared" si="1"/>
        <v>201682|00001234|00001234|2|8|Z11.0|1</v>
      </c>
    </row>
    <row r="82" spans="2:17" x14ac:dyDescent="0.25">
      <c r="B82" s="5">
        <v>3</v>
      </c>
      <c r="C82" s="4">
        <v>1</v>
      </c>
      <c r="I82">
        <v>201683</v>
      </c>
      <c r="J82" t="s">
        <v>2085</v>
      </c>
      <c r="K82" t="s">
        <v>2085</v>
      </c>
      <c r="M82" s="5">
        <v>9</v>
      </c>
      <c r="N82" s="7" t="s">
        <v>27</v>
      </c>
      <c r="O82" s="4">
        <v>1</v>
      </c>
      <c r="Q82" t="str">
        <f t="shared" si="1"/>
        <v>201683|00001234|00001234||9|B18.2|1</v>
      </c>
    </row>
    <row r="83" spans="2:17" x14ac:dyDescent="0.25">
      <c r="B83" s="7" t="s">
        <v>346</v>
      </c>
      <c r="C83" s="4">
        <v>1</v>
      </c>
      <c r="I83">
        <v>201684</v>
      </c>
      <c r="J83" t="s">
        <v>2085</v>
      </c>
      <c r="K83" t="s">
        <v>2085</v>
      </c>
      <c r="L83">
        <v>2</v>
      </c>
      <c r="M83" s="5">
        <v>9</v>
      </c>
      <c r="N83" s="7" t="s">
        <v>1255</v>
      </c>
      <c r="O83" s="4">
        <v>1</v>
      </c>
      <c r="Q83" t="str">
        <f t="shared" si="1"/>
        <v>201684|00001234|00001234|2|9|E78.3|1</v>
      </c>
    </row>
    <row r="84" spans="2:17" x14ac:dyDescent="0.25">
      <c r="B84" s="5">
        <v>4</v>
      </c>
      <c r="C84" s="4">
        <v>2</v>
      </c>
      <c r="I84">
        <v>201685</v>
      </c>
      <c r="J84" t="s">
        <v>2085</v>
      </c>
      <c r="K84" t="s">
        <v>2085</v>
      </c>
      <c r="L84">
        <v>2</v>
      </c>
      <c r="M84" s="5">
        <v>9</v>
      </c>
      <c r="N84" s="7" t="s">
        <v>253</v>
      </c>
      <c r="O84" s="4">
        <v>1</v>
      </c>
      <c r="Q84" t="str">
        <f t="shared" si="1"/>
        <v>201685|00001234|00001234|2|9|H04.6|1</v>
      </c>
    </row>
    <row r="85" spans="2:17" x14ac:dyDescent="0.25">
      <c r="B85" s="7" t="s">
        <v>265</v>
      </c>
      <c r="C85" s="4">
        <v>1</v>
      </c>
      <c r="I85">
        <v>201686</v>
      </c>
      <c r="J85" t="s">
        <v>2085</v>
      </c>
      <c r="K85" t="s">
        <v>2085</v>
      </c>
      <c r="L85">
        <v>2</v>
      </c>
      <c r="M85" s="5">
        <v>9</v>
      </c>
      <c r="N85" s="7" t="s">
        <v>1235</v>
      </c>
      <c r="O85" s="4">
        <v>1</v>
      </c>
      <c r="Q85" t="str">
        <f t="shared" si="1"/>
        <v>201686|00001234|00001234|2|9|H05.1|1</v>
      </c>
    </row>
    <row r="86" spans="2:17" x14ac:dyDescent="0.25">
      <c r="B86" s="7" t="s">
        <v>264</v>
      </c>
      <c r="C86" s="4">
        <v>1</v>
      </c>
      <c r="I86">
        <v>201687</v>
      </c>
      <c r="J86" t="s">
        <v>2085</v>
      </c>
      <c r="K86" t="s">
        <v>2085</v>
      </c>
      <c r="L86">
        <v>2</v>
      </c>
      <c r="M86" s="5">
        <v>9</v>
      </c>
      <c r="N86" s="7" t="s">
        <v>1175</v>
      </c>
      <c r="O86" s="4">
        <v>1</v>
      </c>
      <c r="Q86" t="str">
        <f t="shared" si="1"/>
        <v>201687|00001234|00001234|2|9|K07.9|1</v>
      </c>
    </row>
    <row r="87" spans="2:17" x14ac:dyDescent="0.25">
      <c r="B87" s="5">
        <v>5</v>
      </c>
      <c r="C87" s="4">
        <v>1</v>
      </c>
      <c r="I87">
        <v>201688</v>
      </c>
      <c r="J87" t="s">
        <v>2085</v>
      </c>
      <c r="K87" t="s">
        <v>2085</v>
      </c>
      <c r="L87">
        <v>2</v>
      </c>
      <c r="M87" s="5">
        <v>9</v>
      </c>
      <c r="N87" s="7" t="s">
        <v>337</v>
      </c>
      <c r="O87" s="4">
        <v>1</v>
      </c>
      <c r="Q87" t="str">
        <f t="shared" si="1"/>
        <v>201688|00001234|00001234|2|9|K12.0|1</v>
      </c>
    </row>
    <row r="88" spans="2:17" x14ac:dyDescent="0.25">
      <c r="B88" s="7" t="s">
        <v>1263</v>
      </c>
      <c r="C88" s="4">
        <v>1</v>
      </c>
      <c r="I88">
        <v>201689</v>
      </c>
      <c r="J88" t="s">
        <v>2085</v>
      </c>
      <c r="K88" t="s">
        <v>2085</v>
      </c>
      <c r="L88">
        <v>2</v>
      </c>
      <c r="M88" s="5">
        <v>9</v>
      </c>
      <c r="N88" s="7" t="s">
        <v>1214</v>
      </c>
      <c r="O88" s="4">
        <v>1</v>
      </c>
      <c r="Q88" t="str">
        <f t="shared" si="1"/>
        <v>201689|00001234|00001234|2|9|K20.X|1</v>
      </c>
    </row>
    <row r="89" spans="2:17" x14ac:dyDescent="0.25">
      <c r="B89" s="5">
        <v>6</v>
      </c>
      <c r="C89" s="4">
        <v>3</v>
      </c>
      <c r="I89">
        <v>201690</v>
      </c>
      <c r="J89" t="s">
        <v>2085</v>
      </c>
      <c r="K89" t="s">
        <v>2085</v>
      </c>
      <c r="L89">
        <v>2</v>
      </c>
      <c r="M89" s="5">
        <v>9</v>
      </c>
      <c r="N89" s="7" t="s">
        <v>9</v>
      </c>
      <c r="O89" s="4">
        <v>1</v>
      </c>
      <c r="Q89" t="str">
        <f t="shared" si="1"/>
        <v>201690|00001234|00001234|2|9|K29.3|1</v>
      </c>
    </row>
    <row r="90" spans="2:17" x14ac:dyDescent="0.25">
      <c r="B90" s="7" t="s">
        <v>6</v>
      </c>
      <c r="C90" s="4">
        <v>1</v>
      </c>
      <c r="I90">
        <v>201691</v>
      </c>
      <c r="J90" t="s">
        <v>2085</v>
      </c>
      <c r="K90" t="s">
        <v>2085</v>
      </c>
      <c r="L90">
        <v>2</v>
      </c>
      <c r="M90" s="5">
        <v>9</v>
      </c>
      <c r="N90" s="7" t="s">
        <v>995</v>
      </c>
      <c r="O90" s="4">
        <v>1</v>
      </c>
      <c r="Q90" t="str">
        <f t="shared" si="1"/>
        <v>201691|00001234|00001234|2|9|O81.3|1</v>
      </c>
    </row>
    <row r="91" spans="2:17" x14ac:dyDescent="0.25">
      <c r="B91" s="7" t="s">
        <v>40</v>
      </c>
      <c r="C91" s="4">
        <v>1</v>
      </c>
      <c r="I91">
        <v>201692</v>
      </c>
      <c r="J91" t="s">
        <v>2085</v>
      </c>
      <c r="K91" t="s">
        <v>2085</v>
      </c>
      <c r="L91">
        <v>2</v>
      </c>
      <c r="M91" s="5">
        <v>9</v>
      </c>
      <c r="N91" s="7" t="s">
        <v>996</v>
      </c>
      <c r="O91" s="4">
        <v>1</v>
      </c>
      <c r="Q91" t="str">
        <f t="shared" si="1"/>
        <v>201692|00001234|00001234|2|9|O81.4|1</v>
      </c>
    </row>
    <row r="92" spans="2:17" x14ac:dyDescent="0.25">
      <c r="B92" s="7" t="s">
        <v>939</v>
      </c>
      <c r="C92" s="4">
        <v>1</v>
      </c>
      <c r="I92">
        <v>201693</v>
      </c>
      <c r="J92" t="s">
        <v>2085</v>
      </c>
      <c r="K92" t="s">
        <v>2085</v>
      </c>
      <c r="L92">
        <v>2</v>
      </c>
      <c r="M92" s="5">
        <v>9</v>
      </c>
      <c r="N92" s="7" t="s">
        <v>999</v>
      </c>
      <c r="O92" s="4">
        <v>1</v>
      </c>
      <c r="Q92" t="str">
        <f t="shared" si="1"/>
        <v>201693|00001234|00001234|2|9|O82.1|1</v>
      </c>
    </row>
    <row r="93" spans="2:17" x14ac:dyDescent="0.25">
      <c r="B93" s="5">
        <v>7</v>
      </c>
      <c r="C93" s="4">
        <v>1</v>
      </c>
      <c r="I93">
        <v>201694</v>
      </c>
      <c r="J93" t="s">
        <v>2085</v>
      </c>
      <c r="K93" t="s">
        <v>2085</v>
      </c>
      <c r="L93">
        <v>2</v>
      </c>
      <c r="M93" s="5">
        <v>9</v>
      </c>
      <c r="N93" s="7" t="s">
        <v>1000</v>
      </c>
      <c r="O93" s="4">
        <v>1</v>
      </c>
      <c r="Q93" t="str">
        <f t="shared" si="1"/>
        <v>201694|00001234|00001234|2|9|O82.2|1</v>
      </c>
    </row>
    <row r="94" spans="2:17" x14ac:dyDescent="0.25">
      <c r="B94" s="7" t="s">
        <v>9</v>
      </c>
      <c r="C94" s="4">
        <v>1</v>
      </c>
      <c r="I94">
        <v>201695</v>
      </c>
      <c r="J94" t="s">
        <v>2085</v>
      </c>
      <c r="K94" t="s">
        <v>2085</v>
      </c>
      <c r="L94">
        <v>2</v>
      </c>
      <c r="M94" s="5">
        <v>9</v>
      </c>
      <c r="N94" s="7" t="s">
        <v>1002</v>
      </c>
      <c r="O94" s="4">
        <v>2</v>
      </c>
      <c r="Q94" t="str">
        <f t="shared" si="1"/>
        <v>201695|00001234|00001234|2|9|O82.9|2</v>
      </c>
    </row>
    <row r="95" spans="2:17" x14ac:dyDescent="0.25">
      <c r="B95" s="5">
        <v>8</v>
      </c>
      <c r="C95" s="4">
        <v>8</v>
      </c>
      <c r="I95">
        <v>201696</v>
      </c>
      <c r="J95" t="s">
        <v>2085</v>
      </c>
      <c r="K95" t="s">
        <v>2085</v>
      </c>
      <c r="L95">
        <v>2</v>
      </c>
      <c r="M95" s="5">
        <v>9</v>
      </c>
      <c r="N95" s="7" t="s">
        <v>1039</v>
      </c>
      <c r="O95" s="4">
        <v>1</v>
      </c>
      <c r="Q95" t="str">
        <f t="shared" si="1"/>
        <v>201696|00001234|00001234|2|9|Q51.6|1</v>
      </c>
    </row>
    <row r="96" spans="2:17" x14ac:dyDescent="0.25">
      <c r="B96" s="7" t="s">
        <v>1160</v>
      </c>
      <c r="C96" s="4">
        <v>1</v>
      </c>
      <c r="I96">
        <v>201697</v>
      </c>
      <c r="J96" t="s">
        <v>2085</v>
      </c>
      <c r="K96" t="s">
        <v>2085</v>
      </c>
      <c r="L96">
        <v>2</v>
      </c>
      <c r="M96" s="5">
        <v>9</v>
      </c>
      <c r="N96" s="7" t="s">
        <v>1115</v>
      </c>
      <c r="O96" s="4">
        <v>1</v>
      </c>
      <c r="Q96" t="str">
        <f t="shared" si="1"/>
        <v>201697|00001234|00001234|2|9|Z11.5|1</v>
      </c>
    </row>
    <row r="97" spans="2:17" x14ac:dyDescent="0.25">
      <c r="B97" s="7" t="s">
        <v>1192</v>
      </c>
      <c r="C97" s="4">
        <v>1</v>
      </c>
      <c r="I97">
        <v>201698</v>
      </c>
      <c r="J97" t="s">
        <v>2085</v>
      </c>
      <c r="K97" t="s">
        <v>2085</v>
      </c>
      <c r="L97">
        <v>2</v>
      </c>
      <c r="M97" s="5">
        <v>10</v>
      </c>
      <c r="N97" s="7" t="s">
        <v>1268</v>
      </c>
      <c r="O97">
        <v>2</v>
      </c>
      <c r="Q97" t="str">
        <f t="shared" si="1"/>
        <v>201698|00001234|00001234|2|10|E83.3|2</v>
      </c>
    </row>
    <row r="98" spans="2:17" x14ac:dyDescent="0.25">
      <c r="B98" s="7" t="s">
        <v>1199</v>
      </c>
      <c r="C98" s="4">
        <v>1</v>
      </c>
      <c r="I98">
        <v>201699</v>
      </c>
      <c r="J98" t="s">
        <v>2085</v>
      </c>
      <c r="K98" t="s">
        <v>2085</v>
      </c>
      <c r="L98">
        <v>2</v>
      </c>
      <c r="M98" s="5">
        <v>10</v>
      </c>
      <c r="N98" s="7" t="s">
        <v>1059</v>
      </c>
      <c r="O98" s="4">
        <v>1</v>
      </c>
      <c r="Q98" t="str">
        <f t="shared" si="1"/>
        <v>201699|00001234|00001234|2|10|I15.2|1</v>
      </c>
    </row>
    <row r="99" spans="2:17" x14ac:dyDescent="0.25">
      <c r="B99" s="7" t="s">
        <v>194</v>
      </c>
      <c r="C99" s="4">
        <v>1</v>
      </c>
      <c r="I99">
        <v>201700</v>
      </c>
      <c r="J99" t="s">
        <v>2085</v>
      </c>
      <c r="K99" t="s">
        <v>2085</v>
      </c>
      <c r="L99">
        <v>2</v>
      </c>
      <c r="M99" s="5">
        <v>10</v>
      </c>
      <c r="N99" s="7" t="s">
        <v>1196</v>
      </c>
      <c r="O99" s="4">
        <v>1</v>
      </c>
      <c r="Q99" t="str">
        <f t="shared" si="1"/>
        <v>201700|00001234|00001234|2|10|K11.9|1</v>
      </c>
    </row>
    <row r="100" spans="2:17" x14ac:dyDescent="0.25">
      <c r="B100" s="7" t="s">
        <v>992</v>
      </c>
      <c r="C100" s="4">
        <v>1</v>
      </c>
      <c r="I100">
        <v>201701</v>
      </c>
      <c r="J100" t="s">
        <v>2085</v>
      </c>
      <c r="K100" t="s">
        <v>2085</v>
      </c>
      <c r="L100">
        <v>2</v>
      </c>
      <c r="M100" s="5">
        <v>10</v>
      </c>
      <c r="N100" s="7" t="s">
        <v>990</v>
      </c>
      <c r="O100" s="4">
        <v>1</v>
      </c>
      <c r="Q100" t="str">
        <f t="shared" si="1"/>
        <v>201701|00001234|00001234|2|10|O80.8|1</v>
      </c>
    </row>
    <row r="101" spans="2:17" x14ac:dyDescent="0.25">
      <c r="B101" s="7" t="s">
        <v>1021</v>
      </c>
      <c r="C101" s="4">
        <v>1</v>
      </c>
      <c r="I101">
        <v>201702</v>
      </c>
      <c r="J101" t="s">
        <v>2085</v>
      </c>
      <c r="K101" t="s">
        <v>2085</v>
      </c>
      <c r="L101">
        <v>2</v>
      </c>
      <c r="M101" s="5">
        <v>10</v>
      </c>
      <c r="N101" s="7" t="s">
        <v>1001</v>
      </c>
      <c r="O101" s="4">
        <v>1</v>
      </c>
      <c r="Q101" t="str">
        <f t="shared" si="1"/>
        <v>201702|00001234|00001234|2|10|O82.8|1</v>
      </c>
    </row>
    <row r="102" spans="2:17" x14ac:dyDescent="0.25">
      <c r="B102" s="7" t="s">
        <v>955</v>
      </c>
      <c r="C102" s="4">
        <v>1</v>
      </c>
      <c r="I102">
        <v>201703</v>
      </c>
      <c r="J102" t="s">
        <v>2085</v>
      </c>
      <c r="K102" t="s">
        <v>2085</v>
      </c>
      <c r="L102">
        <v>2</v>
      </c>
      <c r="M102" s="5">
        <v>10</v>
      </c>
      <c r="N102" s="7" t="s">
        <v>1011</v>
      </c>
      <c r="O102" s="4">
        <v>1</v>
      </c>
      <c r="Q102" t="str">
        <f t="shared" si="1"/>
        <v>201703|00001234|00001234|2|10|O98.3|1</v>
      </c>
    </row>
    <row r="103" spans="2:17" x14ac:dyDescent="0.25">
      <c r="B103" s="7" t="s">
        <v>1110</v>
      </c>
      <c r="C103" s="4">
        <v>1</v>
      </c>
      <c r="I103">
        <v>201704</v>
      </c>
      <c r="J103" t="s">
        <v>2085</v>
      </c>
      <c r="K103" t="s">
        <v>2085</v>
      </c>
      <c r="L103">
        <v>2</v>
      </c>
      <c r="M103" s="5">
        <v>11</v>
      </c>
      <c r="N103" s="7" t="s">
        <v>1253</v>
      </c>
      <c r="O103" s="4">
        <v>1</v>
      </c>
      <c r="Q103" t="str">
        <f t="shared" si="1"/>
        <v>201704|00001234|00001234|2|11|E77.8|1</v>
      </c>
    </row>
    <row r="104" spans="2:17" x14ac:dyDescent="0.25">
      <c r="B104" s="5">
        <v>9</v>
      </c>
      <c r="C104" s="4">
        <v>16</v>
      </c>
      <c r="I104">
        <v>201705</v>
      </c>
      <c r="J104" t="s">
        <v>2085</v>
      </c>
      <c r="K104" t="s">
        <v>2085</v>
      </c>
      <c r="L104">
        <v>2</v>
      </c>
      <c r="M104" s="5">
        <v>11</v>
      </c>
      <c r="N104" s="7" t="s">
        <v>1269</v>
      </c>
      <c r="O104" s="4">
        <v>1</v>
      </c>
      <c r="Q104" t="str">
        <f t="shared" si="1"/>
        <v>201705|00001234|00001234|2|11|E83.4|1</v>
      </c>
    </row>
    <row r="105" spans="2:17" x14ac:dyDescent="0.25">
      <c r="B105" s="7" t="s">
        <v>27</v>
      </c>
      <c r="C105" s="4">
        <v>1</v>
      </c>
      <c r="I105">
        <v>201706</v>
      </c>
      <c r="J105" t="s">
        <v>2085</v>
      </c>
      <c r="K105" t="s">
        <v>2085</v>
      </c>
      <c r="L105">
        <v>2</v>
      </c>
      <c r="M105" s="5">
        <v>11</v>
      </c>
      <c r="N105" s="7" t="s">
        <v>1129</v>
      </c>
      <c r="O105" s="4">
        <v>1</v>
      </c>
      <c r="Q105" t="str">
        <f t="shared" si="1"/>
        <v>201706|00001234|00001234|2|11|K00.9|1</v>
      </c>
    </row>
    <row r="106" spans="2:17" x14ac:dyDescent="0.25">
      <c r="B106" s="7" t="s">
        <v>1255</v>
      </c>
      <c r="C106" s="4">
        <v>1</v>
      </c>
      <c r="I106">
        <v>201707</v>
      </c>
      <c r="J106" t="s">
        <v>2085</v>
      </c>
      <c r="K106" t="s">
        <v>2085</v>
      </c>
      <c r="L106">
        <v>2</v>
      </c>
      <c r="M106" s="5">
        <v>11</v>
      </c>
      <c r="N106" s="7" t="s">
        <v>997</v>
      </c>
      <c r="O106" s="4">
        <v>1</v>
      </c>
      <c r="Q106" t="str">
        <f t="shared" si="1"/>
        <v>201707|00001234|00001234|2|11|O81.5|1</v>
      </c>
    </row>
    <row r="107" spans="2:17" x14ac:dyDescent="0.25">
      <c r="B107" s="7" t="s">
        <v>253</v>
      </c>
      <c r="C107" s="4">
        <v>1</v>
      </c>
      <c r="I107">
        <v>201708</v>
      </c>
      <c r="J107" t="s">
        <v>2085</v>
      </c>
      <c r="K107" t="s">
        <v>2085</v>
      </c>
      <c r="L107">
        <v>2</v>
      </c>
      <c r="M107" s="5">
        <v>11</v>
      </c>
      <c r="N107" s="7" t="s">
        <v>1007</v>
      </c>
      <c r="O107" s="4">
        <v>1</v>
      </c>
      <c r="Q107" t="str">
        <f t="shared" si="1"/>
        <v>201708|00001234|00001234|2|11|O92.7|1</v>
      </c>
    </row>
    <row r="108" spans="2:17" x14ac:dyDescent="0.25">
      <c r="B108" s="7" t="s">
        <v>1235</v>
      </c>
      <c r="C108" s="4">
        <v>1</v>
      </c>
      <c r="I108">
        <v>201709</v>
      </c>
      <c r="J108" t="s">
        <v>2085</v>
      </c>
      <c r="K108" t="s">
        <v>2085</v>
      </c>
      <c r="L108">
        <v>2</v>
      </c>
      <c r="M108" s="5">
        <v>11</v>
      </c>
      <c r="N108" s="7" t="s">
        <v>1022</v>
      </c>
      <c r="O108" s="4">
        <v>1</v>
      </c>
      <c r="Q108" t="str">
        <f t="shared" si="1"/>
        <v>201709|00001234|00001234|2|11|O99.6|1</v>
      </c>
    </row>
    <row r="109" spans="2:17" x14ac:dyDescent="0.25">
      <c r="B109" s="7" t="s">
        <v>1175</v>
      </c>
      <c r="C109" s="4">
        <v>1</v>
      </c>
      <c r="I109">
        <v>201710</v>
      </c>
      <c r="J109" t="s">
        <v>2085</v>
      </c>
      <c r="K109" t="s">
        <v>2085</v>
      </c>
      <c r="L109">
        <v>2</v>
      </c>
      <c r="M109" s="5">
        <v>11</v>
      </c>
      <c r="N109" s="7" t="s">
        <v>1025</v>
      </c>
      <c r="O109" s="4">
        <v>1</v>
      </c>
      <c r="Q109" t="str">
        <f t="shared" si="1"/>
        <v>201710|00001234|00001234|2|11|P54.6|1</v>
      </c>
    </row>
    <row r="110" spans="2:17" x14ac:dyDescent="0.25">
      <c r="B110" s="7" t="s">
        <v>337</v>
      </c>
      <c r="C110" s="4">
        <v>1</v>
      </c>
      <c r="I110">
        <v>201711</v>
      </c>
      <c r="J110" t="s">
        <v>2085</v>
      </c>
      <c r="K110" t="s">
        <v>2085</v>
      </c>
      <c r="L110">
        <v>2</v>
      </c>
      <c r="M110" s="5">
        <v>11</v>
      </c>
      <c r="N110" s="7" t="s">
        <v>1035</v>
      </c>
      <c r="O110" s="4">
        <v>1</v>
      </c>
      <c r="Q110" t="str">
        <f t="shared" si="1"/>
        <v>201711|00001234|00001234|2|11|Q51.2|1</v>
      </c>
    </row>
    <row r="111" spans="2:17" x14ac:dyDescent="0.25">
      <c r="B111" s="7" t="s">
        <v>1214</v>
      </c>
      <c r="C111" s="4">
        <v>1</v>
      </c>
      <c r="I111">
        <v>201712</v>
      </c>
      <c r="J111" t="s">
        <v>2085</v>
      </c>
      <c r="K111" t="s">
        <v>2085</v>
      </c>
      <c r="L111">
        <v>2</v>
      </c>
      <c r="M111" s="5">
        <v>11</v>
      </c>
      <c r="N111" s="7" t="s">
        <v>1036</v>
      </c>
      <c r="O111" s="4">
        <v>1</v>
      </c>
      <c r="Q111" t="str">
        <f t="shared" si="1"/>
        <v>201712|00001234|00001234|2|11|Q51.3|1</v>
      </c>
    </row>
    <row r="112" spans="2:17" x14ac:dyDescent="0.25">
      <c r="B112" s="7" t="s">
        <v>9</v>
      </c>
      <c r="C112" s="4">
        <v>1</v>
      </c>
      <c r="I112">
        <v>201713</v>
      </c>
      <c r="J112" t="s">
        <v>2085</v>
      </c>
      <c r="K112" t="s">
        <v>2085</v>
      </c>
      <c r="L112">
        <v>2</v>
      </c>
      <c r="M112" s="5">
        <v>11</v>
      </c>
      <c r="N112" s="7" t="s">
        <v>1100</v>
      </c>
      <c r="O112" s="4">
        <v>1</v>
      </c>
      <c r="Q112" t="str">
        <f t="shared" si="1"/>
        <v>201713|00001234|00001234|2|11|Z02.6|1</v>
      </c>
    </row>
    <row r="113" spans="2:17" x14ac:dyDescent="0.25">
      <c r="B113" s="7" t="s">
        <v>995</v>
      </c>
      <c r="C113" s="4">
        <v>1</v>
      </c>
      <c r="I113">
        <v>201714</v>
      </c>
      <c r="J113" t="s">
        <v>2085</v>
      </c>
      <c r="K113" t="s">
        <v>2085</v>
      </c>
      <c r="L113">
        <v>2</v>
      </c>
      <c r="M113" s="5">
        <v>12</v>
      </c>
      <c r="N113" s="7" t="s">
        <v>1250</v>
      </c>
      <c r="O113" s="4">
        <v>1</v>
      </c>
      <c r="Q113" t="str">
        <f t="shared" si="1"/>
        <v>201714|00001234|00001234|2|12|E76.9|1</v>
      </c>
    </row>
    <row r="114" spans="2:17" x14ac:dyDescent="0.25">
      <c r="B114" s="7" t="s">
        <v>996</v>
      </c>
      <c r="C114" s="4">
        <v>2</v>
      </c>
      <c r="I114">
        <v>201715</v>
      </c>
      <c r="J114" t="s">
        <v>2085</v>
      </c>
      <c r="K114" t="s">
        <v>2085</v>
      </c>
      <c r="L114">
        <v>2</v>
      </c>
      <c r="M114" s="5">
        <v>12</v>
      </c>
      <c r="N114" s="7" t="s">
        <v>1062</v>
      </c>
      <c r="O114" s="4">
        <v>1</v>
      </c>
      <c r="Q114" t="str">
        <f t="shared" si="1"/>
        <v>201715|00001234|00001234|2|12|I20.8|1</v>
      </c>
    </row>
    <row r="115" spans="2:17" x14ac:dyDescent="0.25">
      <c r="B115" s="7" t="s">
        <v>999</v>
      </c>
      <c r="C115" s="4">
        <v>1</v>
      </c>
      <c r="I115">
        <v>201716</v>
      </c>
      <c r="J115" t="s">
        <v>2085</v>
      </c>
      <c r="K115" t="s">
        <v>2085</v>
      </c>
      <c r="L115">
        <v>2</v>
      </c>
      <c r="M115" s="5">
        <v>12</v>
      </c>
      <c r="N115" s="7" t="s">
        <v>1072</v>
      </c>
      <c r="O115" s="4">
        <v>1</v>
      </c>
      <c r="Q115" t="str">
        <f t="shared" si="1"/>
        <v>201716|00001234|00001234|2|12|I24.0|1</v>
      </c>
    </row>
    <row r="116" spans="2:17" x14ac:dyDescent="0.25">
      <c r="B116" s="7" t="s">
        <v>1000</v>
      </c>
      <c r="C116" s="4">
        <v>1</v>
      </c>
      <c r="I116">
        <v>201717</v>
      </c>
      <c r="J116" t="s">
        <v>2085</v>
      </c>
      <c r="K116" t="s">
        <v>2085</v>
      </c>
      <c r="L116">
        <v>2</v>
      </c>
      <c r="M116" s="5">
        <v>12</v>
      </c>
      <c r="N116" s="7" t="s">
        <v>1079</v>
      </c>
      <c r="O116" s="4">
        <v>1</v>
      </c>
      <c r="Q116" t="str">
        <f t="shared" si="1"/>
        <v>201717|00001234|00001234|2|12|I25.4|1</v>
      </c>
    </row>
    <row r="117" spans="2:17" x14ac:dyDescent="0.25">
      <c r="B117" s="7" t="s">
        <v>1002</v>
      </c>
      <c r="C117" s="4">
        <v>1</v>
      </c>
      <c r="I117">
        <v>201718</v>
      </c>
      <c r="J117" t="s">
        <v>2085</v>
      </c>
      <c r="K117" t="s">
        <v>2085</v>
      </c>
      <c r="L117">
        <v>2</v>
      </c>
      <c r="M117" s="5">
        <v>12</v>
      </c>
      <c r="N117" s="7" t="s">
        <v>242</v>
      </c>
      <c r="O117" s="4">
        <v>1</v>
      </c>
      <c r="Q117" t="str">
        <f t="shared" si="1"/>
        <v>201718|00001234|00001234|2|12|I27.9|1</v>
      </c>
    </row>
    <row r="118" spans="2:17" x14ac:dyDescent="0.25">
      <c r="B118" s="7" t="s">
        <v>1039</v>
      </c>
      <c r="C118" s="4">
        <v>1</v>
      </c>
      <c r="I118">
        <v>201719</v>
      </c>
      <c r="J118" t="s">
        <v>2085</v>
      </c>
      <c r="K118" t="s">
        <v>2085</v>
      </c>
      <c r="L118">
        <v>2</v>
      </c>
      <c r="M118" s="5">
        <v>12</v>
      </c>
      <c r="N118" s="7" t="s">
        <v>1123</v>
      </c>
      <c r="O118" s="4">
        <v>1</v>
      </c>
      <c r="Q118" t="str">
        <f t="shared" si="1"/>
        <v>201719|00001234|00001234|2|12|K00.3|1</v>
      </c>
    </row>
    <row r="119" spans="2:17" x14ac:dyDescent="0.25">
      <c r="B119" s="7" t="s">
        <v>1115</v>
      </c>
      <c r="C119" s="4">
        <v>1</v>
      </c>
      <c r="I119">
        <v>201720</v>
      </c>
      <c r="J119" t="s">
        <v>2085</v>
      </c>
      <c r="K119" t="s">
        <v>2085</v>
      </c>
      <c r="L119">
        <v>2</v>
      </c>
      <c r="M119" s="5">
        <v>12</v>
      </c>
      <c r="N119" s="7" t="s">
        <v>223</v>
      </c>
      <c r="O119" s="4">
        <v>1</v>
      </c>
      <c r="Q119" t="str">
        <f t="shared" si="1"/>
        <v>201720|00001234|00001234|2|12|K07.8|1</v>
      </c>
    </row>
    <row r="120" spans="2:17" x14ac:dyDescent="0.25">
      <c r="B120" s="5">
        <v>10</v>
      </c>
      <c r="C120" s="4">
        <v>6</v>
      </c>
      <c r="I120">
        <v>201721</v>
      </c>
      <c r="J120" t="s">
        <v>2085</v>
      </c>
      <c r="K120" t="s">
        <v>2085</v>
      </c>
      <c r="L120">
        <v>2</v>
      </c>
      <c r="M120" s="5">
        <v>12</v>
      </c>
      <c r="N120" s="7" t="s">
        <v>22</v>
      </c>
      <c r="O120" s="4">
        <v>1</v>
      </c>
      <c r="Q120" t="str">
        <f t="shared" si="1"/>
        <v>201721|00001234|00001234|2|12|K21.0|1</v>
      </c>
    </row>
    <row r="121" spans="2:17" x14ac:dyDescent="0.25">
      <c r="B121" s="7" t="s">
        <v>1268</v>
      </c>
      <c r="C121" s="4">
        <v>1</v>
      </c>
      <c r="I121">
        <v>201722</v>
      </c>
      <c r="J121" t="s">
        <v>2085</v>
      </c>
      <c r="K121" t="s">
        <v>2085</v>
      </c>
      <c r="L121">
        <v>2</v>
      </c>
      <c r="M121" s="5">
        <v>12</v>
      </c>
      <c r="N121" s="7" t="s">
        <v>10</v>
      </c>
      <c r="O121" s="4">
        <v>1</v>
      </c>
      <c r="Q121" t="str">
        <f t="shared" si="1"/>
        <v>201722|00001234|00001234|2|12|K29.5|1</v>
      </c>
    </row>
    <row r="122" spans="2:17" x14ac:dyDescent="0.25">
      <c r="B122" s="7" t="s">
        <v>1059</v>
      </c>
      <c r="C122" s="4">
        <v>1</v>
      </c>
      <c r="I122">
        <v>201723</v>
      </c>
      <c r="J122" t="s">
        <v>2085</v>
      </c>
      <c r="K122" t="s">
        <v>2085</v>
      </c>
      <c r="L122">
        <v>2</v>
      </c>
      <c r="M122" s="5">
        <v>12</v>
      </c>
      <c r="N122" s="7" t="s">
        <v>21</v>
      </c>
      <c r="O122" s="4">
        <v>1</v>
      </c>
      <c r="Q122" t="str">
        <f t="shared" si="1"/>
        <v>201723|00001234|00001234|2|12|K59.0|1</v>
      </c>
    </row>
    <row r="123" spans="2:17" x14ac:dyDescent="0.25">
      <c r="B123" s="7" t="s">
        <v>1196</v>
      </c>
      <c r="C123" s="4">
        <v>1</v>
      </c>
      <c r="I123">
        <v>201724</v>
      </c>
      <c r="J123" t="s">
        <v>2085</v>
      </c>
      <c r="K123" t="s">
        <v>2085</v>
      </c>
      <c r="L123">
        <v>2</v>
      </c>
      <c r="M123" s="5">
        <v>12</v>
      </c>
      <c r="N123" s="7" t="s">
        <v>193</v>
      </c>
      <c r="O123" s="4">
        <v>1</v>
      </c>
      <c r="Q123" t="str">
        <f t="shared" si="1"/>
        <v>201724|00001234|00001234|2|12|N18.2|1</v>
      </c>
    </row>
    <row r="124" spans="2:17" x14ac:dyDescent="0.25">
      <c r="B124" s="7" t="s">
        <v>990</v>
      </c>
      <c r="C124" s="4">
        <v>1</v>
      </c>
      <c r="I124">
        <v>201725</v>
      </c>
      <c r="J124" t="s">
        <v>2085</v>
      </c>
      <c r="K124" t="s">
        <v>2085</v>
      </c>
      <c r="L124">
        <v>2</v>
      </c>
      <c r="M124" s="5">
        <v>12</v>
      </c>
      <c r="N124" s="7" t="s">
        <v>993</v>
      </c>
      <c r="O124" s="4">
        <v>1</v>
      </c>
      <c r="Q124" t="str">
        <f t="shared" si="1"/>
        <v>201725|00001234|00001234|2|12|O81.1|1</v>
      </c>
    </row>
    <row r="125" spans="2:17" x14ac:dyDescent="0.25">
      <c r="B125" s="7" t="s">
        <v>1001</v>
      </c>
      <c r="C125" s="4">
        <v>1</v>
      </c>
      <c r="I125">
        <v>201726</v>
      </c>
      <c r="J125" t="s">
        <v>2085</v>
      </c>
      <c r="K125" t="s">
        <v>2085</v>
      </c>
      <c r="L125">
        <v>2</v>
      </c>
      <c r="M125" s="5">
        <v>12</v>
      </c>
      <c r="N125" s="7" t="s">
        <v>998</v>
      </c>
      <c r="O125" s="4">
        <v>2</v>
      </c>
      <c r="Q125" t="str">
        <f t="shared" si="1"/>
        <v>201726|00001234|00001234|2|12|O82.0|2</v>
      </c>
    </row>
    <row r="126" spans="2:17" x14ac:dyDescent="0.25">
      <c r="B126" s="7" t="s">
        <v>1011</v>
      </c>
      <c r="C126" s="4">
        <v>1</v>
      </c>
      <c r="I126">
        <v>201727</v>
      </c>
      <c r="J126" t="s">
        <v>2085</v>
      </c>
      <c r="K126" t="s">
        <v>2085</v>
      </c>
      <c r="L126">
        <v>2</v>
      </c>
      <c r="M126" s="5">
        <v>12</v>
      </c>
      <c r="N126" s="7" t="s">
        <v>1008</v>
      </c>
      <c r="O126" s="4">
        <v>1</v>
      </c>
      <c r="Q126" t="str">
        <f t="shared" si="1"/>
        <v>201727|00001234|00001234|2|12|O98.0|1</v>
      </c>
    </row>
    <row r="127" spans="2:17" x14ac:dyDescent="0.25">
      <c r="B127" s="5">
        <v>11</v>
      </c>
      <c r="C127" s="4">
        <v>10</v>
      </c>
      <c r="I127">
        <v>201728</v>
      </c>
      <c r="J127" t="s">
        <v>2085</v>
      </c>
      <c r="K127" t="s">
        <v>2085</v>
      </c>
      <c r="L127">
        <v>2</v>
      </c>
      <c r="M127" s="5">
        <v>12</v>
      </c>
      <c r="N127" s="7" t="s">
        <v>1104</v>
      </c>
      <c r="O127" s="4">
        <v>1</v>
      </c>
      <c r="Q127" t="str">
        <f t="shared" si="1"/>
        <v>201728|00001234|00001234|2|12|Z03.0|1</v>
      </c>
    </row>
    <row r="128" spans="2:17" x14ac:dyDescent="0.25">
      <c r="B128" s="7" t="s">
        <v>1253</v>
      </c>
      <c r="C128" s="4">
        <v>1</v>
      </c>
      <c r="I128">
        <v>201729</v>
      </c>
      <c r="J128" t="s">
        <v>2085</v>
      </c>
      <c r="K128" t="s">
        <v>2085</v>
      </c>
      <c r="L128">
        <v>2</v>
      </c>
      <c r="M128" s="5">
        <v>13</v>
      </c>
      <c r="N128" s="7" t="s">
        <v>29</v>
      </c>
      <c r="O128" s="4">
        <v>1</v>
      </c>
      <c r="Q128" t="str">
        <f t="shared" si="1"/>
        <v>201729|00001234|00001234|2|13|A09.X|1</v>
      </c>
    </row>
    <row r="129" spans="2:17" x14ac:dyDescent="0.25">
      <c r="B129" s="7" t="s">
        <v>1269</v>
      </c>
      <c r="C129" s="4">
        <v>1</v>
      </c>
      <c r="I129">
        <v>201730</v>
      </c>
      <c r="J129" t="s">
        <v>2085</v>
      </c>
      <c r="K129" t="s">
        <v>2085</v>
      </c>
      <c r="L129">
        <v>2</v>
      </c>
      <c r="M129" s="5">
        <v>13</v>
      </c>
      <c r="N129" s="7" t="s">
        <v>49</v>
      </c>
      <c r="O129" s="4">
        <v>1</v>
      </c>
      <c r="Q129" t="str">
        <f t="shared" si="1"/>
        <v>201730|00001234|00001234|2|13|F31.1|1</v>
      </c>
    </row>
    <row r="130" spans="2:17" x14ac:dyDescent="0.25">
      <c r="B130" s="7" t="s">
        <v>1129</v>
      </c>
      <c r="C130" s="4">
        <v>1</v>
      </c>
      <c r="I130">
        <v>201731</v>
      </c>
      <c r="J130" t="s">
        <v>2085</v>
      </c>
      <c r="K130" t="s">
        <v>2085</v>
      </c>
      <c r="L130">
        <v>2</v>
      </c>
      <c r="M130" s="5">
        <v>13</v>
      </c>
      <c r="N130" s="7" t="s">
        <v>41</v>
      </c>
      <c r="O130" s="4">
        <v>1</v>
      </c>
      <c r="Q130" t="str">
        <f t="shared" si="1"/>
        <v>201731|00001234|00001234|2|13|F60.8|1</v>
      </c>
    </row>
    <row r="131" spans="2:17" x14ac:dyDescent="0.25">
      <c r="B131" s="7" t="s">
        <v>997</v>
      </c>
      <c r="C131" s="4">
        <v>1</v>
      </c>
      <c r="I131">
        <v>201732</v>
      </c>
      <c r="J131" t="s">
        <v>2085</v>
      </c>
      <c r="K131" t="s">
        <v>2085</v>
      </c>
      <c r="L131">
        <v>2</v>
      </c>
      <c r="M131" s="5">
        <v>13</v>
      </c>
      <c r="N131" s="7" t="s">
        <v>994</v>
      </c>
      <c r="O131" s="4">
        <v>1</v>
      </c>
      <c r="Q131" t="str">
        <f t="shared" si="1"/>
        <v>201732|00001234|00001234|2|13|O81.2|1</v>
      </c>
    </row>
    <row r="132" spans="2:17" x14ac:dyDescent="0.25">
      <c r="B132" s="7" t="s">
        <v>1007</v>
      </c>
      <c r="C132" s="4">
        <v>1</v>
      </c>
      <c r="I132">
        <v>201733</v>
      </c>
      <c r="J132" t="s">
        <v>2085</v>
      </c>
      <c r="K132" t="s">
        <v>2085</v>
      </c>
      <c r="L132">
        <v>2</v>
      </c>
      <c r="M132" s="5">
        <v>13</v>
      </c>
      <c r="N132" s="7" t="s">
        <v>1024</v>
      </c>
      <c r="O132" s="4">
        <v>1</v>
      </c>
      <c r="Q132" t="str">
        <f t="shared" si="1"/>
        <v>201733|00001234|00001234|2|13|O99.8|1</v>
      </c>
    </row>
    <row r="133" spans="2:17" x14ac:dyDescent="0.25">
      <c r="B133" s="7" t="s">
        <v>1022</v>
      </c>
      <c r="C133" s="4">
        <v>1</v>
      </c>
      <c r="I133">
        <v>201734</v>
      </c>
      <c r="J133" t="s">
        <v>2085</v>
      </c>
      <c r="K133" t="s">
        <v>2085</v>
      </c>
      <c r="L133">
        <v>2</v>
      </c>
      <c r="M133" s="5">
        <v>13</v>
      </c>
      <c r="N133" s="7" t="s">
        <v>951</v>
      </c>
      <c r="O133" s="4">
        <v>1</v>
      </c>
      <c r="Q133" t="str">
        <f t="shared" si="1"/>
        <v>201734|00001234|00001234|2|13|R87.3|1</v>
      </c>
    </row>
    <row r="134" spans="2:17" x14ac:dyDescent="0.25">
      <c r="B134" s="7" t="s">
        <v>1025</v>
      </c>
      <c r="C134" s="4">
        <v>1</v>
      </c>
      <c r="I134">
        <v>201735</v>
      </c>
      <c r="J134" t="s">
        <v>2085</v>
      </c>
      <c r="K134" t="s">
        <v>2085</v>
      </c>
      <c r="L134">
        <v>2</v>
      </c>
      <c r="M134" s="5">
        <v>13</v>
      </c>
      <c r="N134" s="7" t="s">
        <v>1112</v>
      </c>
      <c r="O134" s="4">
        <v>1</v>
      </c>
      <c r="Q134" t="str">
        <f t="shared" si="1"/>
        <v>201735|00001234|00001234|2|13|Z11.2|1</v>
      </c>
    </row>
    <row r="135" spans="2:17" x14ac:dyDescent="0.25">
      <c r="B135" s="7" t="s">
        <v>1035</v>
      </c>
      <c r="C135" s="4">
        <v>1</v>
      </c>
      <c r="I135">
        <v>201736</v>
      </c>
      <c r="J135" t="s">
        <v>2085</v>
      </c>
      <c r="K135" t="s">
        <v>2085</v>
      </c>
      <c r="L135">
        <v>2</v>
      </c>
      <c r="M135" s="5">
        <v>14</v>
      </c>
      <c r="N135" s="7" t="s">
        <v>1272</v>
      </c>
      <c r="O135" s="4">
        <v>1</v>
      </c>
      <c r="Q135" t="str">
        <f t="shared" ref="Q135:Q192" si="2">CONCATENATE(I135,"|",J135,"|",K135,"|",L135,"|",M135,"|",N135,"|",O135)</f>
        <v>201736|00001234|00001234|2|14|E83.9|1</v>
      </c>
    </row>
    <row r="136" spans="2:17" x14ac:dyDescent="0.25">
      <c r="B136" s="7" t="s">
        <v>1036</v>
      </c>
      <c r="C136" s="4">
        <v>1</v>
      </c>
      <c r="I136">
        <v>201737</v>
      </c>
      <c r="J136" t="s">
        <v>2085</v>
      </c>
      <c r="K136" t="s">
        <v>2085</v>
      </c>
      <c r="L136">
        <v>2</v>
      </c>
      <c r="M136" s="5">
        <v>14</v>
      </c>
      <c r="N136" s="7" t="s">
        <v>1233</v>
      </c>
      <c r="O136" s="4">
        <v>1</v>
      </c>
      <c r="Q136" t="str">
        <f t="shared" si="2"/>
        <v>201737|00001234|00001234|2|14|H04.3|1</v>
      </c>
    </row>
    <row r="137" spans="2:17" x14ac:dyDescent="0.25">
      <c r="B137" s="7" t="s">
        <v>1100</v>
      </c>
      <c r="C137" s="4">
        <v>1</v>
      </c>
      <c r="I137">
        <v>201738</v>
      </c>
      <c r="J137" t="s">
        <v>2085</v>
      </c>
      <c r="K137" t="s">
        <v>2085</v>
      </c>
      <c r="L137">
        <v>2</v>
      </c>
      <c r="M137" s="5">
        <v>14</v>
      </c>
      <c r="N137" s="7" t="s">
        <v>308</v>
      </c>
      <c r="O137" s="4">
        <v>2</v>
      </c>
      <c r="Q137" t="str">
        <f t="shared" si="2"/>
        <v>201738|00001234|00001234|2|14|H04.8|2</v>
      </c>
    </row>
    <row r="138" spans="2:17" x14ac:dyDescent="0.25">
      <c r="B138" s="5">
        <v>12</v>
      </c>
      <c r="C138" s="4">
        <v>16</v>
      </c>
      <c r="I138">
        <v>201739</v>
      </c>
      <c r="J138" t="s">
        <v>2085</v>
      </c>
      <c r="K138" t="s">
        <v>2085</v>
      </c>
      <c r="L138">
        <v>2</v>
      </c>
      <c r="M138" s="5">
        <v>14</v>
      </c>
      <c r="N138" s="7" t="s">
        <v>1081</v>
      </c>
      <c r="O138" s="4">
        <v>1</v>
      </c>
      <c r="Q138" t="str">
        <f t="shared" si="2"/>
        <v>201739|00001234|00001234|2|14|I25.8|1</v>
      </c>
    </row>
    <row r="139" spans="2:17" x14ac:dyDescent="0.25">
      <c r="B139" s="7" t="s">
        <v>1250</v>
      </c>
      <c r="C139" s="4">
        <v>1</v>
      </c>
      <c r="I139">
        <v>201740</v>
      </c>
      <c r="J139" t="s">
        <v>2085</v>
      </c>
      <c r="K139" t="s">
        <v>2085</v>
      </c>
      <c r="L139">
        <v>2</v>
      </c>
      <c r="M139" s="5">
        <v>14</v>
      </c>
      <c r="N139" s="7" t="s">
        <v>1128</v>
      </c>
      <c r="O139" s="4">
        <v>1</v>
      </c>
      <c r="Q139" t="str">
        <f t="shared" si="2"/>
        <v>201740|00001234|00001234|2|14|K00.8|1</v>
      </c>
    </row>
    <row r="140" spans="2:17" x14ac:dyDescent="0.25">
      <c r="B140" s="7" t="s">
        <v>1062</v>
      </c>
      <c r="C140" s="4">
        <v>1</v>
      </c>
      <c r="I140">
        <v>201741</v>
      </c>
      <c r="J140" t="s">
        <v>2085</v>
      </c>
      <c r="K140" t="s">
        <v>2085</v>
      </c>
      <c r="L140">
        <v>2</v>
      </c>
      <c r="M140" s="5">
        <v>14</v>
      </c>
      <c r="N140" s="7" t="s">
        <v>352</v>
      </c>
      <c r="O140" s="4">
        <v>1</v>
      </c>
      <c r="Q140" t="str">
        <f t="shared" si="2"/>
        <v>201741|00001234|00001234|2|14|K03.0|1</v>
      </c>
    </row>
    <row r="141" spans="2:17" x14ac:dyDescent="0.25">
      <c r="B141" s="7" t="s">
        <v>1072</v>
      </c>
      <c r="C141" s="4">
        <v>1</v>
      </c>
      <c r="I141">
        <v>201742</v>
      </c>
      <c r="J141" t="s">
        <v>2085</v>
      </c>
      <c r="K141" t="s">
        <v>2085</v>
      </c>
      <c r="L141">
        <v>2</v>
      </c>
      <c r="M141" s="5">
        <v>14</v>
      </c>
      <c r="N141" s="7" t="s">
        <v>1169</v>
      </c>
      <c r="O141" s="4">
        <v>1</v>
      </c>
      <c r="Q141" t="str">
        <f t="shared" si="2"/>
        <v>201742|00001234|00001234|2|14|K07.0|1</v>
      </c>
    </row>
    <row r="142" spans="2:17" x14ac:dyDescent="0.25">
      <c r="B142" s="7" t="s">
        <v>1079</v>
      </c>
      <c r="C142" s="4">
        <v>1</v>
      </c>
      <c r="I142">
        <v>201743</v>
      </c>
      <c r="J142" t="s">
        <v>2085</v>
      </c>
      <c r="K142" t="s">
        <v>2085</v>
      </c>
      <c r="L142">
        <v>2</v>
      </c>
      <c r="M142" s="5">
        <v>14</v>
      </c>
      <c r="N142" s="7" t="s">
        <v>163</v>
      </c>
      <c r="O142" s="4">
        <v>1</v>
      </c>
      <c r="Q142" t="str">
        <f t="shared" si="2"/>
        <v>201743|00001234|00001234|2|14|K10.0|1</v>
      </c>
    </row>
    <row r="143" spans="2:17" x14ac:dyDescent="0.25">
      <c r="B143" s="7" t="s">
        <v>242</v>
      </c>
      <c r="C143" s="4">
        <v>1</v>
      </c>
      <c r="I143">
        <v>201744</v>
      </c>
      <c r="J143" t="s">
        <v>2085</v>
      </c>
      <c r="K143" t="s">
        <v>2085</v>
      </c>
      <c r="L143">
        <v>2</v>
      </c>
      <c r="M143" s="5">
        <v>14</v>
      </c>
      <c r="N143" s="7" t="s">
        <v>288</v>
      </c>
      <c r="O143" s="4">
        <v>1</v>
      </c>
      <c r="Q143" t="str">
        <f t="shared" si="2"/>
        <v>201744|00001234|00001234|2|14|K14.5|1</v>
      </c>
    </row>
    <row r="144" spans="2:17" x14ac:dyDescent="0.25">
      <c r="B144" s="7" t="s">
        <v>1123</v>
      </c>
      <c r="C144" s="4">
        <v>1</v>
      </c>
      <c r="I144">
        <v>201745</v>
      </c>
      <c r="J144" t="s">
        <v>2085</v>
      </c>
      <c r="K144" t="s">
        <v>2085</v>
      </c>
      <c r="L144">
        <v>2</v>
      </c>
      <c r="M144" s="5">
        <v>14</v>
      </c>
      <c r="N144" s="7" t="s">
        <v>11</v>
      </c>
      <c r="O144" s="4">
        <v>1</v>
      </c>
      <c r="Q144" t="str">
        <f t="shared" si="2"/>
        <v>201745|00001234|00001234|2|14|K21.9|1</v>
      </c>
    </row>
    <row r="145" spans="2:17" x14ac:dyDescent="0.25">
      <c r="B145" s="7" t="s">
        <v>223</v>
      </c>
      <c r="C145" s="4">
        <v>1</v>
      </c>
      <c r="I145">
        <v>201746</v>
      </c>
      <c r="J145" t="s">
        <v>2085</v>
      </c>
      <c r="K145" t="s">
        <v>2085</v>
      </c>
      <c r="L145">
        <v>2</v>
      </c>
      <c r="M145" s="5">
        <v>14</v>
      </c>
      <c r="N145" s="7" t="s">
        <v>185</v>
      </c>
      <c r="O145" s="4">
        <v>1</v>
      </c>
      <c r="Q145" t="str">
        <f t="shared" si="2"/>
        <v>201746|00001234|00001234|2|14|K22.9|1</v>
      </c>
    </row>
    <row r="146" spans="2:17" x14ac:dyDescent="0.25">
      <c r="B146" s="7" t="s">
        <v>22</v>
      </c>
      <c r="C146" s="4">
        <v>1</v>
      </c>
      <c r="I146">
        <v>201747</v>
      </c>
      <c r="J146" t="s">
        <v>2085</v>
      </c>
      <c r="K146" t="s">
        <v>2085</v>
      </c>
      <c r="L146">
        <v>2</v>
      </c>
      <c r="M146" s="5">
        <v>14</v>
      </c>
      <c r="N146" s="7" t="s">
        <v>9</v>
      </c>
      <c r="O146" s="4">
        <v>1</v>
      </c>
      <c r="Q146" t="str">
        <f t="shared" si="2"/>
        <v>201747|00001234|00001234|2|14|K29.3|1</v>
      </c>
    </row>
    <row r="147" spans="2:17" x14ac:dyDescent="0.25">
      <c r="B147" s="7" t="s">
        <v>10</v>
      </c>
      <c r="C147" s="4">
        <v>1</v>
      </c>
      <c r="I147">
        <v>201748</v>
      </c>
      <c r="J147" t="s">
        <v>2085</v>
      </c>
      <c r="K147" t="s">
        <v>2085</v>
      </c>
      <c r="L147">
        <v>2</v>
      </c>
      <c r="M147" s="5">
        <v>14</v>
      </c>
      <c r="N147" s="7" t="s">
        <v>1008</v>
      </c>
      <c r="O147" s="4">
        <v>1</v>
      </c>
      <c r="Q147" t="str">
        <f t="shared" si="2"/>
        <v>201748|00001234|00001234|2|14|O98.0|1</v>
      </c>
    </row>
    <row r="148" spans="2:17" x14ac:dyDescent="0.25">
      <c r="B148" s="7" t="s">
        <v>21</v>
      </c>
      <c r="C148" s="4">
        <v>2</v>
      </c>
      <c r="I148">
        <v>201749</v>
      </c>
      <c r="J148" t="s">
        <v>2085</v>
      </c>
      <c r="K148" t="s">
        <v>2085</v>
      </c>
      <c r="L148">
        <v>2</v>
      </c>
      <c r="M148" s="5">
        <v>14</v>
      </c>
      <c r="N148" s="7" t="s">
        <v>1022</v>
      </c>
      <c r="O148" s="4">
        <v>1</v>
      </c>
      <c r="Q148" t="str">
        <f t="shared" si="2"/>
        <v>201749|00001234|00001234|2|14|O99.6|1</v>
      </c>
    </row>
    <row r="149" spans="2:17" x14ac:dyDescent="0.25">
      <c r="B149" s="7" t="s">
        <v>193</v>
      </c>
      <c r="C149" s="4">
        <v>1</v>
      </c>
      <c r="I149">
        <v>201750</v>
      </c>
      <c r="J149" t="s">
        <v>2085</v>
      </c>
      <c r="K149" t="s">
        <v>2085</v>
      </c>
      <c r="L149">
        <v>2</v>
      </c>
      <c r="M149" s="5">
        <v>14</v>
      </c>
      <c r="N149" s="7" t="s">
        <v>1025</v>
      </c>
      <c r="O149" s="4">
        <v>2</v>
      </c>
      <c r="Q149" t="str">
        <f t="shared" si="2"/>
        <v>201750|00001234|00001234|2|14|P54.6|2</v>
      </c>
    </row>
    <row r="150" spans="2:17" x14ac:dyDescent="0.25">
      <c r="B150" s="7" t="s">
        <v>993</v>
      </c>
      <c r="C150" s="4">
        <v>1</v>
      </c>
      <c r="I150">
        <v>201751</v>
      </c>
      <c r="J150" t="s">
        <v>2085</v>
      </c>
      <c r="K150" t="s">
        <v>2085</v>
      </c>
      <c r="L150">
        <v>2</v>
      </c>
      <c r="M150" s="5">
        <v>14</v>
      </c>
      <c r="N150" s="7" t="s">
        <v>1111</v>
      </c>
      <c r="O150" s="4">
        <v>1</v>
      </c>
      <c r="Q150" t="str">
        <f t="shared" si="2"/>
        <v>201751|00001234|00001234|2|14|Z11.1|1</v>
      </c>
    </row>
    <row r="151" spans="2:17" x14ac:dyDescent="0.25">
      <c r="B151" s="7" t="s">
        <v>998</v>
      </c>
      <c r="C151" s="4">
        <v>1</v>
      </c>
      <c r="I151">
        <v>201752</v>
      </c>
      <c r="J151" t="s">
        <v>2085</v>
      </c>
      <c r="K151" t="s">
        <v>2085</v>
      </c>
      <c r="L151">
        <v>2</v>
      </c>
      <c r="M151" s="5">
        <v>15</v>
      </c>
      <c r="N151" s="7" t="s">
        <v>27</v>
      </c>
      <c r="O151" s="4">
        <v>1</v>
      </c>
      <c r="Q151" t="str">
        <f t="shared" si="2"/>
        <v>201752|00001234|00001234|2|15|B18.2|1</v>
      </c>
    </row>
    <row r="152" spans="2:17" x14ac:dyDescent="0.25">
      <c r="B152" s="7" t="s">
        <v>1008</v>
      </c>
      <c r="C152" s="4">
        <v>1</v>
      </c>
      <c r="I152">
        <v>201753</v>
      </c>
      <c r="J152" t="s">
        <v>2085</v>
      </c>
      <c r="K152" t="s">
        <v>2085</v>
      </c>
      <c r="L152">
        <v>2</v>
      </c>
      <c r="M152" s="5">
        <v>15</v>
      </c>
      <c r="N152" s="7" t="s">
        <v>47</v>
      </c>
      <c r="O152" s="4">
        <v>1</v>
      </c>
      <c r="Q152" t="str">
        <f t="shared" si="2"/>
        <v>201753|00001234|00001234|2|15|C18.0|1</v>
      </c>
    </row>
    <row r="153" spans="2:17" x14ac:dyDescent="0.25">
      <c r="B153" s="7" t="s">
        <v>1104</v>
      </c>
      <c r="C153" s="4">
        <v>1</v>
      </c>
      <c r="I153">
        <v>201754</v>
      </c>
      <c r="J153" t="s">
        <v>2085</v>
      </c>
      <c r="K153" t="s">
        <v>2085</v>
      </c>
      <c r="L153">
        <v>2</v>
      </c>
      <c r="M153" s="5">
        <v>15</v>
      </c>
      <c r="N153" s="7" t="s">
        <v>154</v>
      </c>
      <c r="O153" s="4">
        <v>1</v>
      </c>
      <c r="Q153" t="str">
        <f t="shared" si="2"/>
        <v>201754|00001234|00001234|2|15|D13.1|1</v>
      </c>
    </row>
    <row r="154" spans="2:17" x14ac:dyDescent="0.25">
      <c r="B154" s="5">
        <v>13</v>
      </c>
      <c r="C154" s="4">
        <v>8</v>
      </c>
      <c r="I154">
        <v>201755</v>
      </c>
      <c r="J154" t="s">
        <v>2085</v>
      </c>
      <c r="K154" t="s">
        <v>2085</v>
      </c>
      <c r="L154">
        <v>2</v>
      </c>
      <c r="M154" s="5">
        <v>15</v>
      </c>
      <c r="N154" s="7" t="s">
        <v>30</v>
      </c>
      <c r="Q154" t="str">
        <f t="shared" si="2"/>
        <v>201755|00001234|00001234|2|15|D13.9|</v>
      </c>
    </row>
    <row r="155" spans="2:17" x14ac:dyDescent="0.25">
      <c r="B155" s="7" t="s">
        <v>29</v>
      </c>
      <c r="C155" s="4">
        <v>1</v>
      </c>
      <c r="I155">
        <v>201756</v>
      </c>
      <c r="J155" t="s">
        <v>2085</v>
      </c>
      <c r="K155" t="s">
        <v>2085</v>
      </c>
      <c r="L155">
        <v>2</v>
      </c>
      <c r="M155" s="5">
        <v>15</v>
      </c>
      <c r="N155" s="7" t="s">
        <v>1266</v>
      </c>
      <c r="O155" s="4">
        <v>1</v>
      </c>
      <c r="Q155" t="str">
        <f t="shared" si="2"/>
        <v>201756|00001234|00001234|2|15|E83.1|1</v>
      </c>
    </row>
    <row r="156" spans="2:17" x14ac:dyDescent="0.25">
      <c r="B156" s="7" t="s">
        <v>49</v>
      </c>
      <c r="C156" s="4">
        <v>1</v>
      </c>
      <c r="I156">
        <v>201757</v>
      </c>
      <c r="J156" t="s">
        <v>2085</v>
      </c>
      <c r="K156" t="s">
        <v>2085</v>
      </c>
      <c r="L156">
        <v>2</v>
      </c>
      <c r="M156" s="5">
        <v>15</v>
      </c>
      <c r="N156" s="7" t="s">
        <v>13</v>
      </c>
      <c r="O156" s="4">
        <v>1</v>
      </c>
      <c r="Q156" t="str">
        <f t="shared" si="2"/>
        <v>201757|00001234|00001234|2|15|F33.1|1</v>
      </c>
    </row>
    <row r="157" spans="2:17" x14ac:dyDescent="0.25">
      <c r="B157" s="7" t="s">
        <v>41</v>
      </c>
      <c r="C157" s="4">
        <v>1</v>
      </c>
      <c r="I157">
        <v>201758</v>
      </c>
      <c r="J157" t="s">
        <v>2085</v>
      </c>
      <c r="K157" t="s">
        <v>2085</v>
      </c>
      <c r="L157">
        <v>2</v>
      </c>
      <c r="M157" s="5">
        <v>15</v>
      </c>
      <c r="N157" s="7" t="s">
        <v>36</v>
      </c>
      <c r="O157" s="4">
        <v>1</v>
      </c>
      <c r="Q157" t="str">
        <f t="shared" si="2"/>
        <v>201758|00001234|00001234|2|15|F33.2|1</v>
      </c>
    </row>
    <row r="158" spans="2:17" x14ac:dyDescent="0.25">
      <c r="B158" s="7" t="s">
        <v>994</v>
      </c>
      <c r="C158" s="4">
        <v>1</v>
      </c>
      <c r="I158">
        <v>201759</v>
      </c>
      <c r="J158" t="s">
        <v>2085</v>
      </c>
      <c r="K158" t="s">
        <v>2085</v>
      </c>
      <c r="L158">
        <v>2</v>
      </c>
      <c r="M158" s="5">
        <v>15</v>
      </c>
      <c r="N158" s="7" t="s">
        <v>1227</v>
      </c>
      <c r="O158" s="4">
        <v>1</v>
      </c>
      <c r="Q158" t="str">
        <f t="shared" si="2"/>
        <v>201759|00001234|00001234|2|15|H02.7|1</v>
      </c>
    </row>
    <row r="159" spans="2:17" x14ac:dyDescent="0.25">
      <c r="B159" s="7" t="s">
        <v>1024</v>
      </c>
      <c r="C159" s="4">
        <v>1</v>
      </c>
      <c r="I159">
        <v>201760</v>
      </c>
      <c r="J159" t="s">
        <v>2085</v>
      </c>
      <c r="K159" t="s">
        <v>2085</v>
      </c>
      <c r="L159">
        <v>2</v>
      </c>
      <c r="M159" s="5">
        <v>15</v>
      </c>
      <c r="N159" s="7" t="s">
        <v>99</v>
      </c>
      <c r="O159" s="4">
        <v>1</v>
      </c>
      <c r="Q159" t="str">
        <f t="shared" si="2"/>
        <v>201760|00001234|00001234|2|15|I10.X|1</v>
      </c>
    </row>
    <row r="160" spans="2:17" x14ac:dyDescent="0.25">
      <c r="B160" s="7" t="s">
        <v>951</v>
      </c>
      <c r="C160" s="4">
        <v>1</v>
      </c>
      <c r="I160">
        <v>201761</v>
      </c>
      <c r="J160" t="s">
        <v>2085</v>
      </c>
      <c r="K160" t="s">
        <v>2085</v>
      </c>
      <c r="L160">
        <v>2</v>
      </c>
      <c r="M160" s="5">
        <v>15</v>
      </c>
      <c r="N160" s="7" t="s">
        <v>290</v>
      </c>
      <c r="O160" s="4">
        <v>1</v>
      </c>
      <c r="Q160" t="str">
        <f t="shared" si="2"/>
        <v>201761|00001234|00001234|2|15|I15.0|1</v>
      </c>
    </row>
    <row r="161" spans="2:17" x14ac:dyDescent="0.25">
      <c r="B161" s="7" t="s">
        <v>1112</v>
      </c>
      <c r="C161" s="4">
        <v>2</v>
      </c>
      <c r="I161">
        <v>201762</v>
      </c>
      <c r="J161" t="s">
        <v>2085</v>
      </c>
      <c r="K161" t="s">
        <v>2085</v>
      </c>
      <c r="L161">
        <v>2</v>
      </c>
      <c r="M161" s="5">
        <v>15</v>
      </c>
      <c r="N161" s="7" t="s">
        <v>125</v>
      </c>
      <c r="O161" s="4">
        <v>1</v>
      </c>
      <c r="Q161" t="str">
        <f t="shared" si="2"/>
        <v>201762|00001234|00001234|2|15|I26.9|1</v>
      </c>
    </row>
    <row r="162" spans="2:17" x14ac:dyDescent="0.25">
      <c r="B162" s="5">
        <v>14</v>
      </c>
      <c r="C162" s="4">
        <v>17</v>
      </c>
      <c r="I162">
        <v>201763</v>
      </c>
      <c r="J162" t="s">
        <v>2085</v>
      </c>
      <c r="K162" t="s">
        <v>2085</v>
      </c>
      <c r="L162">
        <v>2</v>
      </c>
      <c r="M162" s="5">
        <v>15</v>
      </c>
      <c r="N162" s="7" t="s">
        <v>1127</v>
      </c>
      <c r="O162" s="4">
        <v>1</v>
      </c>
      <c r="Q162" t="str">
        <f t="shared" si="2"/>
        <v>201763|00001234|00001234|2|15|K00.7|1</v>
      </c>
    </row>
    <row r="163" spans="2:17" x14ac:dyDescent="0.25">
      <c r="B163" s="7" t="s">
        <v>1272</v>
      </c>
      <c r="C163" s="4">
        <v>1</v>
      </c>
      <c r="I163">
        <v>201764</v>
      </c>
      <c r="J163" t="s">
        <v>2085</v>
      </c>
      <c r="K163" t="s">
        <v>2085</v>
      </c>
      <c r="L163">
        <v>2</v>
      </c>
      <c r="M163" s="5">
        <v>15</v>
      </c>
      <c r="N163" s="7" t="s">
        <v>1128</v>
      </c>
      <c r="O163" s="4">
        <v>1</v>
      </c>
      <c r="Q163" t="str">
        <f t="shared" si="2"/>
        <v>201764|00001234|00001234|2|15|K00.8|1</v>
      </c>
    </row>
    <row r="164" spans="2:17" x14ac:dyDescent="0.25">
      <c r="B164" s="7" t="s">
        <v>1233</v>
      </c>
      <c r="C164" s="4">
        <v>1</v>
      </c>
      <c r="I164">
        <v>201765</v>
      </c>
      <c r="J164" t="s">
        <v>2085</v>
      </c>
      <c r="K164" t="s">
        <v>2085</v>
      </c>
      <c r="L164">
        <v>2</v>
      </c>
      <c r="M164" s="5">
        <v>15</v>
      </c>
      <c r="N164" s="7" t="s">
        <v>1144</v>
      </c>
      <c r="O164" s="4">
        <v>1</v>
      </c>
      <c r="Q164" t="str">
        <f t="shared" si="2"/>
        <v>201765|00001234|00001234|2|15|K03.6|1</v>
      </c>
    </row>
    <row r="165" spans="2:17" x14ac:dyDescent="0.25">
      <c r="B165" s="7" t="s">
        <v>308</v>
      </c>
      <c r="C165" s="4">
        <v>1</v>
      </c>
      <c r="I165">
        <v>201766</v>
      </c>
      <c r="J165" t="s">
        <v>2085</v>
      </c>
      <c r="K165" t="s">
        <v>2085</v>
      </c>
      <c r="L165">
        <v>2</v>
      </c>
      <c r="M165" s="5">
        <v>15</v>
      </c>
      <c r="N165" s="7" t="s">
        <v>1152</v>
      </c>
      <c r="O165" s="4">
        <v>1</v>
      </c>
      <c r="Q165" t="str">
        <f t="shared" si="2"/>
        <v>201766|00001234|00001234|2|15|K04.4|1</v>
      </c>
    </row>
    <row r="166" spans="2:17" x14ac:dyDescent="0.25">
      <c r="B166" s="7" t="s">
        <v>1081</v>
      </c>
      <c r="C166" s="4">
        <v>1</v>
      </c>
      <c r="I166">
        <v>201767</v>
      </c>
      <c r="J166" t="s">
        <v>2085</v>
      </c>
      <c r="K166" t="s">
        <v>2085</v>
      </c>
      <c r="L166">
        <v>2</v>
      </c>
      <c r="M166" s="5">
        <v>15</v>
      </c>
      <c r="N166" s="7" t="s">
        <v>1156</v>
      </c>
      <c r="O166" s="4">
        <v>1</v>
      </c>
      <c r="Q166" t="str">
        <f t="shared" si="2"/>
        <v>201767|00001234|00001234|2|15|K04.9|1</v>
      </c>
    </row>
    <row r="167" spans="2:17" x14ac:dyDescent="0.25">
      <c r="B167" s="7" t="s">
        <v>1128</v>
      </c>
      <c r="C167" s="4">
        <v>1</v>
      </c>
      <c r="I167">
        <v>201768</v>
      </c>
      <c r="J167" t="s">
        <v>2085</v>
      </c>
      <c r="K167" t="s">
        <v>2085</v>
      </c>
      <c r="L167">
        <v>2</v>
      </c>
      <c r="M167" s="5">
        <v>15</v>
      </c>
      <c r="N167" s="7" t="s">
        <v>1160</v>
      </c>
      <c r="O167" s="4">
        <v>1</v>
      </c>
      <c r="Q167" t="str">
        <f t="shared" si="2"/>
        <v>201768|00001234|00001234|2|15|K05.3|1</v>
      </c>
    </row>
    <row r="168" spans="2:17" x14ac:dyDescent="0.25">
      <c r="B168" s="7" t="s">
        <v>352</v>
      </c>
      <c r="C168" s="4">
        <v>1</v>
      </c>
      <c r="I168">
        <v>201769</v>
      </c>
      <c r="J168" t="s">
        <v>2085</v>
      </c>
      <c r="K168" t="s">
        <v>2085</v>
      </c>
      <c r="L168">
        <v>2</v>
      </c>
      <c r="M168" s="5">
        <v>15</v>
      </c>
      <c r="N168" s="7" t="s">
        <v>1166</v>
      </c>
      <c r="O168" s="4">
        <v>1</v>
      </c>
      <c r="Q168" t="str">
        <f t="shared" si="2"/>
        <v>201769|00001234|00001234|2|15|K06.2|1</v>
      </c>
    </row>
    <row r="169" spans="2:17" x14ac:dyDescent="0.25">
      <c r="B169" s="7" t="s">
        <v>1169</v>
      </c>
      <c r="C169" s="4">
        <v>1</v>
      </c>
      <c r="I169">
        <v>201770</v>
      </c>
      <c r="J169" t="s">
        <v>2085</v>
      </c>
      <c r="K169" t="s">
        <v>2085</v>
      </c>
      <c r="L169">
        <v>2</v>
      </c>
      <c r="M169" s="5">
        <v>15</v>
      </c>
      <c r="N169" s="7" t="s">
        <v>1171</v>
      </c>
      <c r="O169" s="4">
        <v>1</v>
      </c>
      <c r="Q169" t="str">
        <f t="shared" si="2"/>
        <v>201770|00001234|00001234|2|15|K07.2|1</v>
      </c>
    </row>
    <row r="170" spans="2:17" x14ac:dyDescent="0.25">
      <c r="B170" s="7" t="s">
        <v>163</v>
      </c>
      <c r="C170" s="4">
        <v>1</v>
      </c>
      <c r="I170">
        <v>201771</v>
      </c>
      <c r="J170" t="s">
        <v>2085</v>
      </c>
      <c r="K170" t="s">
        <v>2085</v>
      </c>
      <c r="L170">
        <v>2</v>
      </c>
      <c r="M170" s="5">
        <v>15</v>
      </c>
      <c r="N170" s="7" t="s">
        <v>1178</v>
      </c>
      <c r="O170" s="4">
        <v>2</v>
      </c>
      <c r="Q170" t="str">
        <f t="shared" si="2"/>
        <v>201771|00001234|00001234|2|15|K08.2|2</v>
      </c>
    </row>
    <row r="171" spans="2:17" x14ac:dyDescent="0.25">
      <c r="B171" s="7" t="s">
        <v>288</v>
      </c>
      <c r="C171" s="4">
        <v>1</v>
      </c>
      <c r="I171">
        <v>201772</v>
      </c>
      <c r="J171" t="s">
        <v>2085</v>
      </c>
      <c r="K171" t="s">
        <v>2085</v>
      </c>
      <c r="L171">
        <v>2</v>
      </c>
      <c r="M171" s="5">
        <v>15</v>
      </c>
      <c r="N171" s="7" t="s">
        <v>1190</v>
      </c>
      <c r="O171" s="4">
        <v>1</v>
      </c>
      <c r="Q171" t="str">
        <f t="shared" si="2"/>
        <v>201772|00001234|00001234|2|15|K10.9|1</v>
      </c>
    </row>
    <row r="172" spans="2:17" x14ac:dyDescent="0.25">
      <c r="B172" s="7" t="s">
        <v>11</v>
      </c>
      <c r="C172" s="4">
        <v>1</v>
      </c>
      <c r="I172">
        <v>201773</v>
      </c>
      <c r="J172" t="s">
        <v>2085</v>
      </c>
      <c r="K172" t="s">
        <v>2085</v>
      </c>
      <c r="L172">
        <v>2</v>
      </c>
      <c r="M172" s="5">
        <v>15</v>
      </c>
      <c r="N172" s="7" t="s">
        <v>188</v>
      </c>
      <c r="O172" s="4">
        <v>1</v>
      </c>
      <c r="Q172" t="str">
        <f t="shared" si="2"/>
        <v>201773|00001234|00001234|2|15|K11.2|1</v>
      </c>
    </row>
    <row r="173" spans="2:17" x14ac:dyDescent="0.25">
      <c r="B173" s="7" t="s">
        <v>185</v>
      </c>
      <c r="C173" s="4">
        <v>1</v>
      </c>
      <c r="I173">
        <v>201774</v>
      </c>
      <c r="J173" t="s">
        <v>2085</v>
      </c>
      <c r="K173" t="s">
        <v>2085</v>
      </c>
      <c r="L173">
        <v>2</v>
      </c>
      <c r="M173" s="5">
        <v>15</v>
      </c>
      <c r="N173" s="7" t="s">
        <v>1209</v>
      </c>
      <c r="O173" s="4">
        <v>1</v>
      </c>
      <c r="Q173" t="str">
        <f t="shared" si="2"/>
        <v>201774|00001234|00001234|2|15|K14.3|1</v>
      </c>
    </row>
    <row r="174" spans="2:17" x14ac:dyDescent="0.25">
      <c r="B174" s="7" t="s">
        <v>9</v>
      </c>
      <c r="C174" s="4">
        <v>2</v>
      </c>
      <c r="I174">
        <v>201775</v>
      </c>
      <c r="J174" t="s">
        <v>2085</v>
      </c>
      <c r="K174" t="s">
        <v>2085</v>
      </c>
      <c r="L174">
        <v>2</v>
      </c>
      <c r="M174" s="5">
        <v>15</v>
      </c>
      <c r="N174" s="7" t="s">
        <v>1211</v>
      </c>
      <c r="O174" s="4">
        <v>1</v>
      </c>
      <c r="Q174" t="str">
        <f t="shared" si="2"/>
        <v>201775|00001234|00001234|2|15|K14.6|1</v>
      </c>
    </row>
    <row r="175" spans="2:17" x14ac:dyDescent="0.25">
      <c r="B175" s="7" t="s">
        <v>1008</v>
      </c>
      <c r="C175" s="4">
        <v>1</v>
      </c>
      <c r="I175">
        <v>201776</v>
      </c>
      <c r="J175" t="s">
        <v>2085</v>
      </c>
      <c r="K175" t="s">
        <v>2085</v>
      </c>
      <c r="L175">
        <v>2</v>
      </c>
      <c r="M175" s="5">
        <v>15</v>
      </c>
      <c r="N175" s="7" t="s">
        <v>1215</v>
      </c>
      <c r="O175" s="4">
        <v>1</v>
      </c>
      <c r="Q175" t="str">
        <f t="shared" si="2"/>
        <v>201776|00001234|00001234|2|15|K22.1|1</v>
      </c>
    </row>
    <row r="176" spans="2:17" x14ac:dyDescent="0.25">
      <c r="B176" s="7" t="s">
        <v>1022</v>
      </c>
      <c r="C176" s="4">
        <v>1</v>
      </c>
      <c r="I176">
        <v>201777</v>
      </c>
      <c r="J176" t="s">
        <v>2085</v>
      </c>
      <c r="K176" t="s">
        <v>2085</v>
      </c>
      <c r="L176">
        <v>2</v>
      </c>
      <c r="M176" s="5">
        <v>15</v>
      </c>
      <c r="N176" s="7" t="s">
        <v>198</v>
      </c>
      <c r="O176" s="4">
        <v>1</v>
      </c>
      <c r="Q176" t="str">
        <f t="shared" si="2"/>
        <v>201777|00001234|00001234|2|15|K22.3|1</v>
      </c>
    </row>
    <row r="177" spans="2:17" x14ac:dyDescent="0.25">
      <c r="B177" s="7" t="s">
        <v>1025</v>
      </c>
      <c r="C177" s="4">
        <v>1</v>
      </c>
      <c r="I177">
        <v>201778</v>
      </c>
      <c r="J177" t="s">
        <v>2085</v>
      </c>
      <c r="K177" t="s">
        <v>2085</v>
      </c>
      <c r="L177">
        <v>2</v>
      </c>
      <c r="M177" s="5">
        <v>15</v>
      </c>
      <c r="N177" s="7" t="s">
        <v>8</v>
      </c>
      <c r="O177" s="4">
        <v>1</v>
      </c>
      <c r="Q177" t="str">
        <f t="shared" si="2"/>
        <v>201778|00001234|00001234|2|15|K74.0|1</v>
      </c>
    </row>
    <row r="178" spans="2:17" x14ac:dyDescent="0.25">
      <c r="B178" s="7" t="s">
        <v>1111</v>
      </c>
      <c r="C178" s="4">
        <v>1</v>
      </c>
      <c r="I178">
        <v>201779</v>
      </c>
      <c r="J178" t="s">
        <v>2085</v>
      </c>
      <c r="K178" t="s">
        <v>2085</v>
      </c>
      <c r="L178">
        <v>2</v>
      </c>
      <c r="M178" s="5">
        <v>15</v>
      </c>
      <c r="N178" s="7" t="s">
        <v>989</v>
      </c>
      <c r="O178" s="4">
        <v>1</v>
      </c>
      <c r="Q178" t="str">
        <f t="shared" si="2"/>
        <v>201779|00001234|00001234|2|15|O80.1|1</v>
      </c>
    </row>
    <row r="179" spans="2:17" x14ac:dyDescent="0.25">
      <c r="B179" s="5">
        <v>15</v>
      </c>
      <c r="C179" s="4">
        <v>43</v>
      </c>
      <c r="I179">
        <v>201780</v>
      </c>
      <c r="J179" t="s">
        <v>2085</v>
      </c>
      <c r="K179" t="s">
        <v>2085</v>
      </c>
      <c r="L179">
        <v>2</v>
      </c>
      <c r="M179" s="5">
        <v>15</v>
      </c>
      <c r="N179" s="7" t="s">
        <v>991</v>
      </c>
      <c r="O179" s="4">
        <v>1</v>
      </c>
      <c r="Q179" t="str">
        <f t="shared" si="2"/>
        <v>201780|00001234|00001234|2|15|O80.9|1</v>
      </c>
    </row>
    <row r="180" spans="2:17" x14ac:dyDescent="0.25">
      <c r="B180" s="7" t="s">
        <v>27</v>
      </c>
      <c r="C180" s="4">
        <v>1</v>
      </c>
      <c r="I180">
        <v>201781</v>
      </c>
      <c r="J180" t="s">
        <v>2085</v>
      </c>
      <c r="K180" t="s">
        <v>2085</v>
      </c>
      <c r="L180">
        <v>2</v>
      </c>
      <c r="M180" s="5">
        <v>15</v>
      </c>
      <c r="N180" s="7" t="s">
        <v>1007</v>
      </c>
      <c r="O180" s="4">
        <v>1</v>
      </c>
      <c r="Q180" t="str">
        <f t="shared" si="2"/>
        <v>201781|00001234|00001234|2|15|O92.7|1</v>
      </c>
    </row>
    <row r="181" spans="2:17" x14ac:dyDescent="0.25">
      <c r="B181" s="7" t="s">
        <v>47</v>
      </c>
      <c r="C181" s="4">
        <v>1</v>
      </c>
      <c r="I181">
        <v>201782</v>
      </c>
      <c r="J181" t="s">
        <v>2085</v>
      </c>
      <c r="K181" t="s">
        <v>2085</v>
      </c>
      <c r="L181">
        <v>2</v>
      </c>
      <c r="M181" s="5">
        <v>15</v>
      </c>
      <c r="N181" s="7" t="s">
        <v>1011</v>
      </c>
      <c r="O181" s="4">
        <v>1</v>
      </c>
      <c r="Q181" t="str">
        <f t="shared" si="2"/>
        <v>201782|00001234|00001234|2|15|O98.3|1</v>
      </c>
    </row>
    <row r="182" spans="2:17" x14ac:dyDescent="0.25">
      <c r="B182" s="7" t="s">
        <v>154</v>
      </c>
      <c r="C182" s="4">
        <v>1</v>
      </c>
      <c r="I182">
        <v>201783</v>
      </c>
      <c r="J182" t="s">
        <v>2085</v>
      </c>
      <c r="K182" t="s">
        <v>2085</v>
      </c>
      <c r="L182">
        <v>2</v>
      </c>
      <c r="M182" s="5">
        <v>15</v>
      </c>
      <c r="N182" s="7" t="s">
        <v>301</v>
      </c>
      <c r="O182" s="4">
        <v>1</v>
      </c>
      <c r="Q182" t="str">
        <f t="shared" si="2"/>
        <v>201783|00001234|00001234|2|15|O99.3|1</v>
      </c>
    </row>
    <row r="183" spans="2:17" x14ac:dyDescent="0.25">
      <c r="B183" s="7" t="s">
        <v>30</v>
      </c>
      <c r="C183" s="4">
        <v>1</v>
      </c>
      <c r="I183">
        <v>201784</v>
      </c>
      <c r="J183" t="s">
        <v>2085</v>
      </c>
      <c r="K183" t="s">
        <v>2085</v>
      </c>
      <c r="L183">
        <v>2</v>
      </c>
      <c r="M183" s="5">
        <v>15</v>
      </c>
      <c r="N183" s="7" t="s">
        <v>1023</v>
      </c>
      <c r="O183" s="4">
        <v>1</v>
      </c>
      <c r="Q183" t="str">
        <f t="shared" si="2"/>
        <v>201784|00001234|00001234|2|15|O99.7|1</v>
      </c>
    </row>
    <row r="184" spans="2:17" x14ac:dyDescent="0.25">
      <c r="B184" s="7" t="s">
        <v>1266</v>
      </c>
      <c r="C184" s="4">
        <v>1</v>
      </c>
      <c r="I184">
        <v>201785</v>
      </c>
      <c r="J184" t="s">
        <v>2085</v>
      </c>
      <c r="K184" t="s">
        <v>2085</v>
      </c>
      <c r="L184">
        <v>2</v>
      </c>
      <c r="M184" s="5">
        <v>15</v>
      </c>
      <c r="N184" s="7" t="s">
        <v>946</v>
      </c>
      <c r="O184" s="4">
        <v>1</v>
      </c>
      <c r="Q184" t="str">
        <f t="shared" si="2"/>
        <v>201785|00001234|00001234|2|15|Q97.8|1</v>
      </c>
    </row>
    <row r="185" spans="2:17" x14ac:dyDescent="0.25">
      <c r="B185" s="7" t="s">
        <v>13</v>
      </c>
      <c r="C185" s="4">
        <v>1</v>
      </c>
      <c r="I185">
        <v>201786</v>
      </c>
      <c r="J185" t="s">
        <v>2085</v>
      </c>
      <c r="K185" t="s">
        <v>2085</v>
      </c>
      <c r="L185">
        <v>2</v>
      </c>
      <c r="M185" s="5">
        <v>15</v>
      </c>
      <c r="N185" s="7" t="s">
        <v>949</v>
      </c>
      <c r="O185" s="4">
        <v>1</v>
      </c>
      <c r="Q185" t="str">
        <f t="shared" si="2"/>
        <v>201786|00001234|00001234|2|15|R87.1|1</v>
      </c>
    </row>
    <row r="186" spans="2:17" x14ac:dyDescent="0.25">
      <c r="B186" s="7" t="s">
        <v>36</v>
      </c>
      <c r="C186" s="4">
        <v>1</v>
      </c>
      <c r="I186">
        <v>201787</v>
      </c>
      <c r="J186" t="s">
        <v>2085</v>
      </c>
      <c r="K186" t="s">
        <v>2085</v>
      </c>
      <c r="L186">
        <v>2</v>
      </c>
      <c r="M186" s="5">
        <v>15</v>
      </c>
      <c r="N186" s="7" t="s">
        <v>966</v>
      </c>
      <c r="O186" s="4">
        <v>1</v>
      </c>
      <c r="Q186" t="str">
        <f t="shared" si="2"/>
        <v>201787|00001234|00001234|2|15|Y76.1|1</v>
      </c>
    </row>
    <row r="187" spans="2:17" x14ac:dyDescent="0.25">
      <c r="B187" s="7" t="s">
        <v>1227</v>
      </c>
      <c r="C187" s="4">
        <v>1</v>
      </c>
      <c r="I187">
        <v>201788</v>
      </c>
      <c r="J187" t="s">
        <v>2085</v>
      </c>
      <c r="K187" t="s">
        <v>2085</v>
      </c>
      <c r="L187">
        <v>2</v>
      </c>
      <c r="M187" s="5">
        <v>15</v>
      </c>
      <c r="N187" s="7" t="s">
        <v>1101</v>
      </c>
      <c r="O187" s="4">
        <v>1</v>
      </c>
      <c r="Q187" t="str">
        <f t="shared" si="2"/>
        <v>201788|00001234|00001234|2|15|Z02.7|1</v>
      </c>
    </row>
    <row r="188" spans="2:17" x14ac:dyDescent="0.25">
      <c r="B188" s="7" t="s">
        <v>99</v>
      </c>
      <c r="C188" s="4">
        <v>1</v>
      </c>
      <c r="I188">
        <v>201789</v>
      </c>
      <c r="J188" t="s">
        <v>2085</v>
      </c>
      <c r="K188" t="s">
        <v>2085</v>
      </c>
      <c r="L188">
        <v>2</v>
      </c>
      <c r="M188" s="5">
        <v>15</v>
      </c>
      <c r="N188" s="7" t="s">
        <v>1107</v>
      </c>
      <c r="O188" s="4">
        <v>1</v>
      </c>
      <c r="Q188" t="str">
        <f t="shared" si="2"/>
        <v>201789|00001234|00001234|2|15|Z10.2|1</v>
      </c>
    </row>
    <row r="189" spans="2:17" x14ac:dyDescent="0.25">
      <c r="B189" s="7" t="s">
        <v>290</v>
      </c>
      <c r="C189" s="4">
        <v>1</v>
      </c>
      <c r="I189">
        <v>201790</v>
      </c>
      <c r="J189" t="s">
        <v>2085</v>
      </c>
      <c r="K189" t="s">
        <v>2085</v>
      </c>
      <c r="L189">
        <v>2</v>
      </c>
      <c r="M189" s="5">
        <v>15</v>
      </c>
      <c r="N189" s="7" t="s">
        <v>1113</v>
      </c>
      <c r="O189" s="4">
        <v>1</v>
      </c>
      <c r="Q189" t="str">
        <f t="shared" si="2"/>
        <v>201790|00001234|00001234|2|15|Z11.3|1</v>
      </c>
    </row>
    <row r="190" spans="2:17" x14ac:dyDescent="0.25">
      <c r="B190" s="7" t="s">
        <v>125</v>
      </c>
      <c r="C190" s="4">
        <v>1</v>
      </c>
      <c r="I190">
        <v>201791</v>
      </c>
      <c r="J190" t="s">
        <v>2085</v>
      </c>
      <c r="K190" t="s">
        <v>2085</v>
      </c>
      <c r="L190">
        <v>2</v>
      </c>
      <c r="M190" s="5">
        <v>15</v>
      </c>
      <c r="N190" s="7" t="s">
        <v>1118</v>
      </c>
      <c r="O190" s="4">
        <v>1</v>
      </c>
      <c r="Q190" t="str">
        <f t="shared" si="2"/>
        <v>201791|00001234|00001234|2|15|Z11.9|1</v>
      </c>
    </row>
    <row r="191" spans="2:17" x14ac:dyDescent="0.25">
      <c r="B191" s="7" t="s">
        <v>1127</v>
      </c>
      <c r="C191" s="4">
        <v>1</v>
      </c>
      <c r="I191">
        <v>201792</v>
      </c>
      <c r="J191" t="s">
        <v>2085</v>
      </c>
      <c r="K191" t="s">
        <v>2085</v>
      </c>
      <c r="L191">
        <v>2</v>
      </c>
      <c r="M191" s="5">
        <v>15</v>
      </c>
      <c r="N191" s="7" t="s">
        <v>974</v>
      </c>
      <c r="O191" s="4">
        <v>1</v>
      </c>
      <c r="Q191" t="str">
        <f t="shared" si="2"/>
        <v>201792|00001234|00001234|2|15|Z34.9|1</v>
      </c>
    </row>
    <row r="192" spans="2:17" x14ac:dyDescent="0.25">
      <c r="B192" s="7" t="s">
        <v>1128</v>
      </c>
      <c r="C192" s="4">
        <v>1</v>
      </c>
      <c r="I192">
        <v>201793</v>
      </c>
      <c r="J192" t="s">
        <v>2085</v>
      </c>
      <c r="K192" t="s">
        <v>2085</v>
      </c>
      <c r="L192">
        <v>2</v>
      </c>
      <c r="M192" s="5">
        <v>15</v>
      </c>
      <c r="N192" s="7" t="s">
        <v>976</v>
      </c>
      <c r="O192" s="4">
        <v>1</v>
      </c>
      <c r="Q192" t="str">
        <f t="shared" si="2"/>
        <v>201793|00001234|00001234|2|15|Z35.4|1</v>
      </c>
    </row>
    <row r="193" spans="2:15" x14ac:dyDescent="0.25">
      <c r="B193" s="7" t="s">
        <v>1144</v>
      </c>
      <c r="C193" s="4">
        <v>1</v>
      </c>
      <c r="M193" s="6"/>
      <c r="O193" s="4"/>
    </row>
    <row r="194" spans="2:15" x14ac:dyDescent="0.25">
      <c r="B194" s="7" t="s">
        <v>1152</v>
      </c>
      <c r="C194" s="4">
        <v>1</v>
      </c>
      <c r="O194" s="4"/>
    </row>
    <row r="195" spans="2:15" x14ac:dyDescent="0.25">
      <c r="B195" s="7" t="s">
        <v>1156</v>
      </c>
      <c r="C195" s="4">
        <v>2</v>
      </c>
      <c r="O195" s="4"/>
    </row>
    <row r="196" spans="2:15" x14ac:dyDescent="0.25">
      <c r="B196" s="7" t="s">
        <v>1160</v>
      </c>
      <c r="C196" s="4">
        <v>1</v>
      </c>
      <c r="O196" s="4"/>
    </row>
    <row r="197" spans="2:15" x14ac:dyDescent="0.25">
      <c r="B197" s="7" t="s">
        <v>1166</v>
      </c>
      <c r="C197" s="4">
        <v>1</v>
      </c>
    </row>
    <row r="198" spans="2:15" x14ac:dyDescent="0.25">
      <c r="B198" s="7" t="s">
        <v>1171</v>
      </c>
      <c r="C198" s="4">
        <v>1</v>
      </c>
    </row>
    <row r="199" spans="2:15" x14ac:dyDescent="0.25">
      <c r="B199" s="7" t="s">
        <v>1178</v>
      </c>
      <c r="C199" s="4">
        <v>1</v>
      </c>
    </row>
    <row r="200" spans="2:15" x14ac:dyDescent="0.25">
      <c r="B200" s="7" t="s">
        <v>1190</v>
      </c>
      <c r="C200" s="4">
        <v>1</v>
      </c>
    </row>
    <row r="201" spans="2:15" x14ac:dyDescent="0.25">
      <c r="B201" s="7" t="s">
        <v>188</v>
      </c>
      <c r="C201" s="4">
        <v>1</v>
      </c>
    </row>
    <row r="202" spans="2:15" x14ac:dyDescent="0.25">
      <c r="B202" s="7" t="s">
        <v>1209</v>
      </c>
      <c r="C202" s="4">
        <v>1</v>
      </c>
    </row>
    <row r="203" spans="2:15" x14ac:dyDescent="0.25">
      <c r="B203" s="7" t="s">
        <v>1211</v>
      </c>
      <c r="C203" s="4">
        <v>1</v>
      </c>
    </row>
    <row r="204" spans="2:15" x14ac:dyDescent="0.25">
      <c r="B204" s="7" t="s">
        <v>1215</v>
      </c>
      <c r="C204" s="4">
        <v>1</v>
      </c>
    </row>
    <row r="205" spans="2:15" x14ac:dyDescent="0.25">
      <c r="B205" s="7" t="s">
        <v>198</v>
      </c>
      <c r="C205" s="4">
        <v>1</v>
      </c>
    </row>
    <row r="206" spans="2:15" x14ac:dyDescent="0.25">
      <c r="B206" s="7" t="s">
        <v>8</v>
      </c>
      <c r="C206" s="4">
        <v>1</v>
      </c>
    </row>
    <row r="207" spans="2:15" x14ac:dyDescent="0.25">
      <c r="B207" s="7" t="s">
        <v>989</v>
      </c>
      <c r="C207" s="4">
        <v>1</v>
      </c>
    </row>
    <row r="208" spans="2:15" x14ac:dyDescent="0.25">
      <c r="B208" s="7" t="s">
        <v>991</v>
      </c>
      <c r="C208" s="4">
        <v>1</v>
      </c>
    </row>
    <row r="209" spans="2:3" x14ac:dyDescent="0.25">
      <c r="B209" s="7" t="s">
        <v>1007</v>
      </c>
      <c r="C209" s="4">
        <v>1</v>
      </c>
    </row>
    <row r="210" spans="2:3" x14ac:dyDescent="0.25">
      <c r="B210" s="7" t="s">
        <v>1011</v>
      </c>
      <c r="C210" s="4">
        <v>1</v>
      </c>
    </row>
    <row r="211" spans="2:3" x14ac:dyDescent="0.25">
      <c r="B211" s="7" t="s">
        <v>301</v>
      </c>
      <c r="C211" s="4">
        <v>1</v>
      </c>
    </row>
    <row r="212" spans="2:3" x14ac:dyDescent="0.25">
      <c r="B212" s="7" t="s">
        <v>1023</v>
      </c>
      <c r="C212" s="4">
        <v>1</v>
      </c>
    </row>
    <row r="213" spans="2:3" x14ac:dyDescent="0.25">
      <c r="B213" s="7" t="s">
        <v>946</v>
      </c>
      <c r="C213" s="4">
        <v>1</v>
      </c>
    </row>
    <row r="214" spans="2:3" x14ac:dyDescent="0.25">
      <c r="B214" s="7" t="s">
        <v>949</v>
      </c>
      <c r="C214" s="4">
        <v>1</v>
      </c>
    </row>
    <row r="215" spans="2:3" x14ac:dyDescent="0.25">
      <c r="B215" s="7" t="s">
        <v>966</v>
      </c>
      <c r="C215" s="4">
        <v>1</v>
      </c>
    </row>
    <row r="216" spans="2:3" x14ac:dyDescent="0.25">
      <c r="B216" s="7" t="s">
        <v>1101</v>
      </c>
      <c r="C216" s="4">
        <v>1</v>
      </c>
    </row>
    <row r="217" spans="2:3" x14ac:dyDescent="0.25">
      <c r="B217" s="7" t="s">
        <v>1107</v>
      </c>
      <c r="C217" s="4">
        <v>1</v>
      </c>
    </row>
    <row r="218" spans="2:3" x14ac:dyDescent="0.25">
      <c r="B218" s="7" t="s">
        <v>1113</v>
      </c>
      <c r="C218" s="4">
        <v>1</v>
      </c>
    </row>
    <row r="219" spans="2:3" x14ac:dyDescent="0.25">
      <c r="B219" s="7" t="s">
        <v>1118</v>
      </c>
      <c r="C219" s="4">
        <v>1</v>
      </c>
    </row>
    <row r="220" spans="2:3" x14ac:dyDescent="0.25">
      <c r="B220" s="7" t="s">
        <v>974</v>
      </c>
      <c r="C220" s="4">
        <v>1</v>
      </c>
    </row>
    <row r="221" spans="2:3" x14ac:dyDescent="0.25">
      <c r="B221" s="7" t="s">
        <v>976</v>
      </c>
      <c r="C221" s="4">
        <v>1</v>
      </c>
    </row>
    <row r="222" spans="2:3" x14ac:dyDescent="0.25">
      <c r="B222" s="6" t="s">
        <v>938</v>
      </c>
      <c r="C222" s="4">
        <v>193</v>
      </c>
    </row>
  </sheetData>
  <pageMargins left="0.7" right="0.7" top="0.75" bottom="0.75" header="0.3" footer="0.3"/>
  <pageSetup paperSize="9" orientation="portrait" r:id="rId2"/>
  <ignoredErrors>
    <ignoredError sqref="J6:K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5"/>
  <sheetViews>
    <sheetView workbookViewId="0">
      <pane ySplit="1" topLeftCell="A122" activePane="bottomLeft" state="frozen"/>
      <selection activeCell="B1" sqref="B1"/>
      <selection pane="bottomLeft" activeCell="L138" sqref="L138"/>
    </sheetView>
  </sheetViews>
  <sheetFormatPr baseColWidth="10" defaultColWidth="9.140625" defaultRowHeight="13.5" x14ac:dyDescent="0.25"/>
  <cols>
    <col min="1" max="1" width="9.140625" style="11"/>
    <col min="2" max="2" width="7.5703125" style="11" customWidth="1"/>
    <col min="3" max="3" width="7" style="11" customWidth="1"/>
    <col min="4" max="4" width="3.140625" style="11" customWidth="1"/>
    <col min="5" max="5" width="7.85546875" style="11" bestFit="1" customWidth="1"/>
    <col min="6" max="6" width="4.7109375" style="11" customWidth="1"/>
    <col min="7" max="7" width="13.28515625" style="23" bestFit="1" customWidth="1"/>
    <col min="8" max="8" width="7.140625" style="11" customWidth="1"/>
    <col min="9" max="9" width="6.28515625" style="11" customWidth="1"/>
    <col min="10" max="10" width="10.7109375" style="11" customWidth="1"/>
    <col min="11" max="11" width="22" style="11" customWidth="1"/>
    <col min="12" max="12" width="8.42578125" style="11" customWidth="1"/>
    <col min="13" max="13" width="8.85546875" style="11" customWidth="1"/>
    <col min="14" max="14" width="14.42578125" style="11" customWidth="1"/>
    <col min="15" max="15" width="8.28515625" style="11" customWidth="1"/>
    <col min="16" max="16" width="9.5703125" style="11" customWidth="1"/>
    <col min="17" max="17" width="8" style="11" customWidth="1"/>
    <col min="18" max="18" width="10.5703125" style="11" customWidth="1"/>
    <col min="19" max="19" width="9" style="46" customWidth="1"/>
    <col min="20" max="20" width="10.42578125" style="11" customWidth="1"/>
    <col min="21" max="21" width="11.7109375" style="11" customWidth="1"/>
    <col min="22" max="16384" width="9.140625" style="11"/>
  </cols>
  <sheetData>
    <row r="1" spans="1:21" s="8" customFormat="1" ht="36" customHeight="1" x14ac:dyDescent="0.25">
      <c r="A1" s="8" t="s">
        <v>2059</v>
      </c>
      <c r="B1" s="8" t="s">
        <v>0</v>
      </c>
      <c r="C1" s="8" t="s">
        <v>1</v>
      </c>
      <c r="D1" s="8" t="s">
        <v>2060</v>
      </c>
      <c r="E1" s="8" t="s">
        <v>2</v>
      </c>
      <c r="F1" s="8" t="s">
        <v>3</v>
      </c>
      <c r="G1" s="40" t="s">
        <v>4</v>
      </c>
      <c r="H1" s="9" t="s">
        <v>920</v>
      </c>
      <c r="I1" s="9" t="s">
        <v>921</v>
      </c>
      <c r="J1" s="18" t="s">
        <v>2070</v>
      </c>
      <c r="K1" s="8" t="s">
        <v>929</v>
      </c>
      <c r="L1" s="8" t="s">
        <v>930</v>
      </c>
      <c r="M1" s="10" t="s">
        <v>2063</v>
      </c>
      <c r="N1" s="10" t="s">
        <v>2064</v>
      </c>
      <c r="O1" s="10" t="s">
        <v>2065</v>
      </c>
      <c r="P1" s="10" t="s">
        <v>2066</v>
      </c>
      <c r="Q1" s="10" t="s">
        <v>2067</v>
      </c>
      <c r="R1" s="10" t="s">
        <v>2068</v>
      </c>
      <c r="S1" s="10" t="s">
        <v>2069</v>
      </c>
      <c r="T1" s="10" t="s">
        <v>2076</v>
      </c>
      <c r="U1" s="10" t="s">
        <v>2079</v>
      </c>
    </row>
    <row r="2" spans="1:21" x14ac:dyDescent="0.25">
      <c r="A2" s="11">
        <v>1</v>
      </c>
      <c r="B2" s="11">
        <v>201505</v>
      </c>
      <c r="C2" s="11">
        <v>1234</v>
      </c>
      <c r="D2" s="11">
        <v>1</v>
      </c>
      <c r="E2" s="16" t="s">
        <v>200</v>
      </c>
      <c r="F2" s="16" t="s">
        <v>5</v>
      </c>
      <c r="G2" s="21" t="s">
        <v>1275</v>
      </c>
      <c r="H2" s="13" t="s">
        <v>1276</v>
      </c>
      <c r="I2" s="13">
        <v>81</v>
      </c>
      <c r="J2" s="14">
        <v>42125</v>
      </c>
      <c r="K2" s="11" t="s">
        <v>2071</v>
      </c>
      <c r="L2" s="21" t="s">
        <v>2080</v>
      </c>
      <c r="M2" s="13">
        <v>1</v>
      </c>
      <c r="N2" s="13" t="s">
        <v>2040</v>
      </c>
      <c r="O2" s="13">
        <v>1</v>
      </c>
      <c r="P2" s="13" t="s">
        <v>2042</v>
      </c>
      <c r="Q2" s="11">
        <f>VLOOKUP(I2,edades!$B$3:$D$17,3)</f>
        <v>15</v>
      </c>
      <c r="R2" s="11" t="str">
        <f>VLOOKUP(I2,edades!$B$3:$D$17,2)</f>
        <v>de 65 años a más</v>
      </c>
      <c r="S2" s="46" t="s">
        <v>2080</v>
      </c>
      <c r="T2" s="22">
        <v>1</v>
      </c>
      <c r="U2" s="11">
        <v>0</v>
      </c>
    </row>
    <row r="3" spans="1:21" x14ac:dyDescent="0.25">
      <c r="A3" s="11">
        <v>2</v>
      </c>
      <c r="B3" s="11">
        <v>201505</v>
      </c>
      <c r="C3" s="11">
        <v>1234</v>
      </c>
      <c r="D3" s="11">
        <v>1</v>
      </c>
      <c r="E3" s="16" t="s">
        <v>225</v>
      </c>
      <c r="F3" s="16" t="s">
        <v>5</v>
      </c>
      <c r="G3" s="26" t="s">
        <v>1274</v>
      </c>
      <c r="H3" s="13" t="s">
        <v>1277</v>
      </c>
      <c r="I3" s="13">
        <v>34</v>
      </c>
      <c r="J3" s="14">
        <v>42125</v>
      </c>
      <c r="K3" s="11" t="s">
        <v>2071</v>
      </c>
      <c r="L3" s="26" t="s">
        <v>1012</v>
      </c>
      <c r="M3" s="13">
        <v>1</v>
      </c>
      <c r="N3" s="13" t="s">
        <v>2040</v>
      </c>
      <c r="O3" s="13">
        <v>2</v>
      </c>
      <c r="P3" s="13" t="s">
        <v>1277</v>
      </c>
      <c r="Q3" s="11">
        <f>VLOOKUP(I3,edades!$B$3:$D$17,3)</f>
        <v>9</v>
      </c>
      <c r="R3" s="11" t="str">
        <f>VLOOKUP(I3,edades!$B$3:$D$17,2)</f>
        <v>de 35 a 39 años</v>
      </c>
      <c r="S3" s="46" t="s">
        <v>1012</v>
      </c>
      <c r="T3" s="11">
        <v>0</v>
      </c>
      <c r="U3" s="35">
        <v>1</v>
      </c>
    </row>
    <row r="4" spans="1:21" x14ac:dyDescent="0.25">
      <c r="A4" s="11">
        <v>3</v>
      </c>
      <c r="B4" s="11">
        <v>201505</v>
      </c>
      <c r="C4" s="11">
        <v>1234</v>
      </c>
      <c r="D4" s="11">
        <v>1</v>
      </c>
      <c r="E4" s="16" t="s">
        <v>899</v>
      </c>
      <c r="F4" s="16" t="s">
        <v>5</v>
      </c>
      <c r="G4" s="23" t="s">
        <v>1412</v>
      </c>
      <c r="H4" s="13" t="s">
        <v>1276</v>
      </c>
      <c r="I4" s="13">
        <v>71</v>
      </c>
      <c r="J4" s="14">
        <v>42141</v>
      </c>
      <c r="K4" s="11" t="s">
        <v>2074</v>
      </c>
      <c r="L4" s="11" t="s">
        <v>1085</v>
      </c>
      <c r="M4" s="13">
        <v>1</v>
      </c>
      <c r="N4" s="13" t="s">
        <v>2040</v>
      </c>
      <c r="O4" s="13">
        <v>1</v>
      </c>
      <c r="P4" s="13" t="s">
        <v>2042</v>
      </c>
      <c r="Q4" s="11">
        <f>VLOOKUP(I4,edades!$B$3:$D$17,3)</f>
        <v>15</v>
      </c>
      <c r="R4" s="11" t="str">
        <f>VLOOKUP(I4,edades!$B$3:$D$17,2)</f>
        <v>de 65 años a más</v>
      </c>
      <c r="S4" s="46" t="s">
        <v>1028</v>
      </c>
      <c r="T4" s="11">
        <v>1</v>
      </c>
      <c r="U4" s="11">
        <v>1</v>
      </c>
    </row>
    <row r="5" spans="1:21" x14ac:dyDescent="0.25">
      <c r="A5" s="11">
        <v>4</v>
      </c>
      <c r="B5" s="11">
        <v>201505</v>
      </c>
      <c r="C5" s="11">
        <v>1234</v>
      </c>
      <c r="D5" s="11">
        <v>1</v>
      </c>
      <c r="E5" s="16" t="s">
        <v>860</v>
      </c>
      <c r="F5" s="16" t="s">
        <v>5</v>
      </c>
      <c r="G5" s="23" t="s">
        <v>1291</v>
      </c>
      <c r="H5" s="13" t="s">
        <v>1277</v>
      </c>
      <c r="I5" s="13">
        <v>34</v>
      </c>
      <c r="J5" s="14">
        <v>42138</v>
      </c>
      <c r="K5" s="11" t="s">
        <v>2073</v>
      </c>
      <c r="L5" s="11" t="s">
        <v>1199</v>
      </c>
      <c r="M5" s="13">
        <v>1</v>
      </c>
      <c r="N5" s="13" t="s">
        <v>2040</v>
      </c>
      <c r="O5" s="13">
        <v>2</v>
      </c>
      <c r="P5" s="13" t="s">
        <v>1277</v>
      </c>
      <c r="Q5" s="11">
        <f>VLOOKUP(I5,edades!$B$3:$D$17,3)</f>
        <v>9</v>
      </c>
      <c r="R5" s="11" t="str">
        <f>VLOOKUP(I5,edades!$B$3:$D$17,2)</f>
        <v>de 35 a 39 años</v>
      </c>
      <c r="S5" s="46" t="s">
        <v>998</v>
      </c>
      <c r="T5" s="11">
        <v>1</v>
      </c>
      <c r="U5" s="11">
        <v>1</v>
      </c>
    </row>
    <row r="6" spans="1:21" x14ac:dyDescent="0.25">
      <c r="A6" s="11">
        <v>5</v>
      </c>
      <c r="B6" s="11">
        <v>201505</v>
      </c>
      <c r="C6" s="11">
        <v>1234</v>
      </c>
      <c r="D6" s="11">
        <v>1</v>
      </c>
      <c r="E6" s="16" t="s">
        <v>902</v>
      </c>
      <c r="F6" s="16" t="s">
        <v>5</v>
      </c>
      <c r="G6" s="23" t="s">
        <v>1589</v>
      </c>
      <c r="H6" s="13" t="s">
        <v>1276</v>
      </c>
      <c r="I6" s="13">
        <v>46</v>
      </c>
      <c r="J6" s="14">
        <v>42134</v>
      </c>
      <c r="K6" s="11" t="s">
        <v>2071</v>
      </c>
      <c r="L6" s="11" t="s">
        <v>6</v>
      </c>
      <c r="M6" s="13">
        <v>1</v>
      </c>
      <c r="N6" s="13" t="s">
        <v>2040</v>
      </c>
      <c r="O6" s="13">
        <v>1</v>
      </c>
      <c r="P6" s="13" t="s">
        <v>2042</v>
      </c>
      <c r="Q6" s="11">
        <f>VLOOKUP(I6,edades!$B$3:$D$17,3)</f>
        <v>11</v>
      </c>
      <c r="R6" s="11" t="str">
        <f>VLOOKUP(I6,edades!$B$3:$D$17,2)</f>
        <v>de 45 a 49 años</v>
      </c>
      <c r="S6" s="46" t="s">
        <v>948</v>
      </c>
      <c r="T6" s="11">
        <v>1</v>
      </c>
      <c r="U6" s="11">
        <v>1</v>
      </c>
    </row>
    <row r="7" spans="1:21" x14ac:dyDescent="0.25">
      <c r="A7" s="11">
        <v>6</v>
      </c>
      <c r="B7" s="11">
        <v>201505</v>
      </c>
      <c r="C7" s="11">
        <v>1234</v>
      </c>
      <c r="D7" s="11">
        <v>1</v>
      </c>
      <c r="E7" s="16" t="s">
        <v>31</v>
      </c>
      <c r="F7" s="16" t="s">
        <v>5</v>
      </c>
      <c r="G7" s="23" t="s">
        <v>1420</v>
      </c>
      <c r="H7" s="13" t="s">
        <v>1277</v>
      </c>
      <c r="I7" s="13">
        <v>66</v>
      </c>
      <c r="J7" s="14">
        <v>42129</v>
      </c>
      <c r="K7" s="11" t="s">
        <v>2074</v>
      </c>
      <c r="L7" s="11" t="s">
        <v>1160</v>
      </c>
      <c r="M7" s="13">
        <v>1</v>
      </c>
      <c r="N7" s="13" t="s">
        <v>2040</v>
      </c>
      <c r="O7" s="13">
        <v>2</v>
      </c>
      <c r="P7" s="13" t="s">
        <v>1277</v>
      </c>
      <c r="Q7" s="11">
        <f>VLOOKUP(I7,edades!$B$3:$D$17,3)</f>
        <v>15</v>
      </c>
      <c r="R7" s="11" t="str">
        <f>VLOOKUP(I7,edades!$B$3:$D$17,2)</f>
        <v>de 65 años a más</v>
      </c>
      <c r="S7" s="46" t="s">
        <v>998</v>
      </c>
      <c r="T7" s="11">
        <v>1</v>
      </c>
      <c r="U7" s="11">
        <v>1</v>
      </c>
    </row>
    <row r="8" spans="1:21" x14ac:dyDescent="0.25">
      <c r="A8" s="11">
        <v>7</v>
      </c>
      <c r="B8" s="11">
        <v>201505</v>
      </c>
      <c r="C8" s="11">
        <v>1234</v>
      </c>
      <c r="D8" s="11">
        <v>1</v>
      </c>
      <c r="E8" s="16" t="s">
        <v>634</v>
      </c>
      <c r="F8" s="16" t="s">
        <v>5</v>
      </c>
      <c r="G8" s="23" t="s">
        <v>1816</v>
      </c>
      <c r="H8" s="13" t="s">
        <v>1277</v>
      </c>
      <c r="I8" s="13">
        <v>71</v>
      </c>
      <c r="J8" s="14">
        <v>42129</v>
      </c>
      <c r="K8" s="11" t="s">
        <v>2072</v>
      </c>
      <c r="L8" s="11" t="s">
        <v>25</v>
      </c>
      <c r="M8" s="13">
        <v>1</v>
      </c>
      <c r="N8" s="13" t="s">
        <v>2040</v>
      </c>
      <c r="O8" s="13">
        <v>2</v>
      </c>
      <c r="P8" s="13" t="s">
        <v>1277</v>
      </c>
      <c r="Q8" s="11">
        <f>VLOOKUP(I8,edades!$B$3:$D$17,3)</f>
        <v>15</v>
      </c>
      <c r="R8" s="11" t="str">
        <f>VLOOKUP(I8,edades!$B$3:$D$17,2)</f>
        <v>de 65 años a más</v>
      </c>
      <c r="S8" s="46" t="s">
        <v>1028</v>
      </c>
      <c r="T8" s="11">
        <v>1</v>
      </c>
      <c r="U8" s="11">
        <v>1</v>
      </c>
    </row>
    <row r="9" spans="1:21" x14ac:dyDescent="0.25">
      <c r="A9" s="11">
        <v>8</v>
      </c>
      <c r="B9" s="11">
        <v>201505</v>
      </c>
      <c r="C9" s="11">
        <v>1234</v>
      </c>
      <c r="D9" s="11">
        <v>1</v>
      </c>
      <c r="E9" s="16" t="s">
        <v>224</v>
      </c>
      <c r="F9" s="16" t="s">
        <v>5</v>
      </c>
      <c r="G9" s="23" t="s">
        <v>1308</v>
      </c>
      <c r="H9" s="13" t="s">
        <v>1277</v>
      </c>
      <c r="I9" s="13">
        <v>59</v>
      </c>
      <c r="J9" s="14">
        <v>42134</v>
      </c>
      <c r="K9" s="11" t="s">
        <v>2073</v>
      </c>
      <c r="L9" s="11" t="s">
        <v>1006</v>
      </c>
      <c r="M9" s="13">
        <v>1</v>
      </c>
      <c r="N9" s="13" t="s">
        <v>2075</v>
      </c>
      <c r="O9" s="13">
        <v>2</v>
      </c>
      <c r="P9" s="13" t="s">
        <v>1277</v>
      </c>
      <c r="Q9" s="11">
        <f>VLOOKUP(I9,edades!$B$3:$D$17,3)</f>
        <v>13</v>
      </c>
      <c r="R9" s="11" t="str">
        <f>VLOOKUP(I9,edades!$B$3:$D$17,2)</f>
        <v>de 55 a 59 años</v>
      </c>
      <c r="S9" s="46" t="s">
        <v>1079</v>
      </c>
      <c r="T9" s="11">
        <v>1</v>
      </c>
      <c r="U9" s="11">
        <v>1</v>
      </c>
    </row>
    <row r="10" spans="1:21" x14ac:dyDescent="0.25">
      <c r="A10" s="11">
        <v>9</v>
      </c>
      <c r="B10" s="11">
        <v>201505</v>
      </c>
      <c r="C10" s="11">
        <v>1234</v>
      </c>
      <c r="D10" s="11">
        <v>1</v>
      </c>
      <c r="E10" s="16" t="s">
        <v>599</v>
      </c>
      <c r="F10" s="16" t="s">
        <v>5</v>
      </c>
      <c r="G10" s="23" t="s">
        <v>1482</v>
      </c>
      <c r="H10" s="13" t="s">
        <v>1277</v>
      </c>
      <c r="I10" s="13">
        <v>67</v>
      </c>
      <c r="J10" s="14">
        <v>42141</v>
      </c>
      <c r="K10" s="11" t="s">
        <v>2074</v>
      </c>
      <c r="L10" s="11" t="s">
        <v>173</v>
      </c>
      <c r="M10" s="13">
        <v>1</v>
      </c>
      <c r="N10" s="13" t="s">
        <v>2040</v>
      </c>
      <c r="O10" s="13">
        <v>2</v>
      </c>
      <c r="P10" s="13" t="s">
        <v>1277</v>
      </c>
      <c r="Q10" s="11">
        <f>VLOOKUP(I10,edades!$B$3:$D$17,3)</f>
        <v>15</v>
      </c>
      <c r="R10" s="11" t="str">
        <f>VLOOKUP(I10,edades!$B$3:$D$17,2)</f>
        <v>de 65 años a más</v>
      </c>
      <c r="S10" s="46" t="s">
        <v>173</v>
      </c>
      <c r="T10" s="11">
        <v>1</v>
      </c>
      <c r="U10" s="11">
        <v>1</v>
      </c>
    </row>
    <row r="11" spans="1:21" x14ac:dyDescent="0.25">
      <c r="A11" s="11">
        <v>10</v>
      </c>
      <c r="B11" s="11">
        <v>201505</v>
      </c>
      <c r="C11" s="11">
        <v>1234</v>
      </c>
      <c r="D11" s="11">
        <v>1</v>
      </c>
      <c r="E11" s="16" t="s">
        <v>814</v>
      </c>
      <c r="F11" s="16" t="s">
        <v>5</v>
      </c>
      <c r="G11" s="23" t="s">
        <v>1572</v>
      </c>
      <c r="H11" s="13" t="s">
        <v>1277</v>
      </c>
      <c r="I11" s="13">
        <v>43</v>
      </c>
      <c r="J11" s="14">
        <v>42125</v>
      </c>
      <c r="K11" s="11" t="s">
        <v>2071</v>
      </c>
      <c r="L11" s="11" t="s">
        <v>968</v>
      </c>
      <c r="M11" s="13">
        <v>1</v>
      </c>
      <c r="N11" s="13" t="s">
        <v>2040</v>
      </c>
      <c r="O11" s="13">
        <v>2</v>
      </c>
      <c r="P11" s="13" t="s">
        <v>1277</v>
      </c>
      <c r="Q11" s="11">
        <f>VLOOKUP(I11,edades!$B$3:$D$17,3)</f>
        <v>10</v>
      </c>
      <c r="R11" s="11" t="str">
        <f>VLOOKUP(I11,edades!$B$3:$D$17,2)</f>
        <v>de 40 a 44 años</v>
      </c>
      <c r="S11" s="46" t="s">
        <v>968</v>
      </c>
      <c r="T11" s="11">
        <v>1</v>
      </c>
      <c r="U11" s="11">
        <v>1</v>
      </c>
    </row>
    <row r="12" spans="1:21" x14ac:dyDescent="0.25">
      <c r="A12" s="11">
        <v>11</v>
      </c>
      <c r="B12" s="11">
        <v>201505</v>
      </c>
      <c r="C12" s="11">
        <v>1234</v>
      </c>
      <c r="D12" s="11">
        <v>1</v>
      </c>
      <c r="E12" s="16" t="s">
        <v>79</v>
      </c>
      <c r="F12" s="16" t="s">
        <v>5</v>
      </c>
      <c r="G12" s="23" t="s">
        <v>1776</v>
      </c>
      <c r="H12" s="13" t="s">
        <v>1276</v>
      </c>
      <c r="I12" s="13">
        <v>59</v>
      </c>
      <c r="J12" s="14">
        <v>42134</v>
      </c>
      <c r="K12" s="11" t="s">
        <v>2072</v>
      </c>
      <c r="L12" s="11" t="s">
        <v>54</v>
      </c>
      <c r="M12" s="13">
        <v>1</v>
      </c>
      <c r="N12" s="13" t="s">
        <v>2040</v>
      </c>
      <c r="O12" s="13">
        <v>1</v>
      </c>
      <c r="P12" s="13" t="s">
        <v>2042</v>
      </c>
      <c r="Q12" s="11">
        <f>VLOOKUP(I12,edades!$B$3:$D$17,3)</f>
        <v>13</v>
      </c>
      <c r="R12" s="11" t="str">
        <f>VLOOKUP(I12,edades!$B$3:$D$17,2)</f>
        <v>de 55 a 59 años</v>
      </c>
      <c r="S12" s="46" t="s">
        <v>54</v>
      </c>
      <c r="T12" s="11">
        <v>1</v>
      </c>
      <c r="U12" s="11">
        <v>1</v>
      </c>
    </row>
    <row r="13" spans="1:21" x14ac:dyDescent="0.25">
      <c r="A13" s="11">
        <v>12</v>
      </c>
      <c r="B13" s="11">
        <v>201505</v>
      </c>
      <c r="C13" s="11">
        <v>1234</v>
      </c>
      <c r="D13" s="11">
        <v>1</v>
      </c>
      <c r="E13" s="16" t="s">
        <v>696</v>
      </c>
      <c r="F13" s="16" t="s">
        <v>5</v>
      </c>
      <c r="G13" s="23" t="s">
        <v>1655</v>
      </c>
      <c r="H13" s="13" t="s">
        <v>1277</v>
      </c>
      <c r="I13" s="13">
        <v>34</v>
      </c>
      <c r="J13" s="14">
        <v>42135</v>
      </c>
      <c r="K13" s="11" t="s">
        <v>2071</v>
      </c>
      <c r="L13" s="11" t="s">
        <v>228</v>
      </c>
      <c r="M13" s="13">
        <v>1</v>
      </c>
      <c r="N13" s="13" t="s">
        <v>2040</v>
      </c>
      <c r="O13" s="13">
        <v>2</v>
      </c>
      <c r="P13" s="13" t="s">
        <v>1277</v>
      </c>
      <c r="Q13" s="11">
        <f>VLOOKUP(I13,edades!$B$3:$D$17,3)</f>
        <v>9</v>
      </c>
      <c r="R13" s="11" t="str">
        <f>VLOOKUP(I13,edades!$B$3:$D$17,2)</f>
        <v>de 35 a 39 años</v>
      </c>
      <c r="S13" s="46" t="s">
        <v>228</v>
      </c>
      <c r="T13" s="11">
        <v>1</v>
      </c>
      <c r="U13" s="11">
        <v>1</v>
      </c>
    </row>
    <row r="14" spans="1:21" x14ac:dyDescent="0.25">
      <c r="A14" s="11">
        <v>13</v>
      </c>
      <c r="B14" s="11">
        <v>201505</v>
      </c>
      <c r="C14" s="11">
        <v>1234</v>
      </c>
      <c r="D14" s="11">
        <v>1</v>
      </c>
      <c r="E14" s="16" t="s">
        <v>58</v>
      </c>
      <c r="F14" s="16" t="s">
        <v>5</v>
      </c>
      <c r="G14" s="23" t="s">
        <v>1782</v>
      </c>
      <c r="H14" s="13" t="s">
        <v>1277</v>
      </c>
      <c r="I14" s="13">
        <v>54</v>
      </c>
      <c r="J14" s="14">
        <v>42134</v>
      </c>
      <c r="K14" s="11" t="s">
        <v>2072</v>
      </c>
      <c r="L14" s="11" t="s">
        <v>9</v>
      </c>
      <c r="M14" s="13">
        <v>1</v>
      </c>
      <c r="N14" s="13" t="s">
        <v>2040</v>
      </c>
      <c r="O14" s="13">
        <v>2</v>
      </c>
      <c r="P14" s="13" t="s">
        <v>1277</v>
      </c>
      <c r="Q14" s="11">
        <f>VLOOKUP(I14,edades!$B$3:$D$17,3)</f>
        <v>12</v>
      </c>
      <c r="R14" s="11" t="str">
        <f>VLOOKUP(I14,edades!$B$3:$D$17,2)</f>
        <v>de 50 a 54 años</v>
      </c>
      <c r="S14" s="46" t="s">
        <v>9</v>
      </c>
      <c r="T14" s="11">
        <v>1</v>
      </c>
      <c r="U14" s="11">
        <v>1</v>
      </c>
    </row>
    <row r="15" spans="1:21" x14ac:dyDescent="0.25">
      <c r="A15" s="11">
        <v>14</v>
      </c>
      <c r="B15" s="11">
        <v>201505</v>
      </c>
      <c r="C15" s="11">
        <v>1234</v>
      </c>
      <c r="D15" s="11">
        <v>1</v>
      </c>
      <c r="E15" s="16" t="s">
        <v>715</v>
      </c>
      <c r="F15" s="16" t="s">
        <v>5</v>
      </c>
      <c r="G15" s="23" t="s">
        <v>1756</v>
      </c>
      <c r="H15" s="13" t="s">
        <v>1277</v>
      </c>
      <c r="I15" s="13">
        <v>69</v>
      </c>
      <c r="J15" s="14">
        <v>42125</v>
      </c>
      <c r="K15" s="11" t="s">
        <v>2072</v>
      </c>
      <c r="L15" s="11" t="s">
        <v>987</v>
      </c>
      <c r="M15" s="13">
        <v>1</v>
      </c>
      <c r="N15" s="13" t="s">
        <v>2040</v>
      </c>
      <c r="O15" s="13">
        <v>2</v>
      </c>
      <c r="P15" s="13" t="s">
        <v>1277</v>
      </c>
      <c r="Q15" s="11">
        <f>VLOOKUP(I15,edades!$B$3:$D$17,3)</f>
        <v>15</v>
      </c>
      <c r="R15" s="11" t="str">
        <f>VLOOKUP(I15,edades!$B$3:$D$17,2)</f>
        <v>de 65 años a más</v>
      </c>
      <c r="S15" s="46" t="s">
        <v>987</v>
      </c>
      <c r="T15" s="11">
        <v>1</v>
      </c>
      <c r="U15" s="11">
        <v>1</v>
      </c>
    </row>
    <row r="16" spans="1:21" x14ac:dyDescent="0.25">
      <c r="A16" s="11">
        <v>15</v>
      </c>
      <c r="B16" s="11">
        <v>201505</v>
      </c>
      <c r="C16" s="11">
        <v>1234</v>
      </c>
      <c r="D16" s="11">
        <v>1</v>
      </c>
      <c r="E16" s="16" t="s">
        <v>44</v>
      </c>
      <c r="F16" s="16" t="s">
        <v>5</v>
      </c>
      <c r="G16" s="23" t="s">
        <v>1833</v>
      </c>
      <c r="H16" s="13" t="s">
        <v>1277</v>
      </c>
      <c r="I16" s="13">
        <v>52</v>
      </c>
      <c r="J16" s="14">
        <v>42134</v>
      </c>
      <c r="K16" s="11" t="s">
        <v>2072</v>
      </c>
      <c r="L16" s="11" t="s">
        <v>21</v>
      </c>
      <c r="M16" s="13">
        <v>1</v>
      </c>
      <c r="N16" s="13" t="s">
        <v>2040</v>
      </c>
      <c r="O16" s="13">
        <v>2</v>
      </c>
      <c r="P16" s="13" t="s">
        <v>1277</v>
      </c>
      <c r="Q16" s="11">
        <f>VLOOKUP(I16,edades!$B$3:$D$17,3)</f>
        <v>12</v>
      </c>
      <c r="R16" s="11" t="str">
        <f>VLOOKUP(I16,edades!$B$3:$D$17,2)</f>
        <v>de 50 a 54 años</v>
      </c>
      <c r="S16" s="46" t="s">
        <v>21</v>
      </c>
      <c r="T16" s="11">
        <v>1</v>
      </c>
      <c r="U16" s="11">
        <v>1</v>
      </c>
    </row>
    <row r="17" spans="1:21" x14ac:dyDescent="0.25">
      <c r="A17" s="11">
        <v>16</v>
      </c>
      <c r="B17" s="11">
        <v>201505</v>
      </c>
      <c r="C17" s="11">
        <v>1234</v>
      </c>
      <c r="D17" s="11">
        <v>1</v>
      </c>
      <c r="E17" s="16" t="s">
        <v>140</v>
      </c>
      <c r="F17" s="16" t="s">
        <v>5</v>
      </c>
      <c r="G17" s="23" t="s">
        <v>1477</v>
      </c>
      <c r="H17" s="13" t="s">
        <v>1277</v>
      </c>
      <c r="I17" s="13">
        <v>64</v>
      </c>
      <c r="J17" s="14">
        <v>42129</v>
      </c>
      <c r="K17" s="11" t="s">
        <v>2074</v>
      </c>
      <c r="L17" s="11" t="s">
        <v>1168</v>
      </c>
      <c r="M17" s="13">
        <v>1</v>
      </c>
      <c r="N17" s="13" t="s">
        <v>2040</v>
      </c>
      <c r="O17" s="13">
        <v>2</v>
      </c>
      <c r="P17" s="13" t="s">
        <v>1277</v>
      </c>
      <c r="Q17" s="11">
        <f>VLOOKUP(I17,edades!$B$3:$D$17,3)</f>
        <v>14</v>
      </c>
      <c r="R17" s="11" t="str">
        <f>VLOOKUP(I17,edades!$B$3:$D$17,2)</f>
        <v>de 60 a 64 años</v>
      </c>
      <c r="S17" s="46" t="s">
        <v>1168</v>
      </c>
      <c r="T17" s="11">
        <v>1</v>
      </c>
      <c r="U17" s="11">
        <v>1</v>
      </c>
    </row>
    <row r="18" spans="1:21" x14ac:dyDescent="0.25">
      <c r="A18" s="11">
        <v>17</v>
      </c>
      <c r="B18" s="11">
        <v>201505</v>
      </c>
      <c r="C18" s="11">
        <v>1234</v>
      </c>
      <c r="D18" s="11">
        <v>1</v>
      </c>
      <c r="E18" s="16" t="s">
        <v>80</v>
      </c>
      <c r="F18" s="16" t="s">
        <v>5</v>
      </c>
      <c r="G18" s="23" t="s">
        <v>1722</v>
      </c>
      <c r="H18" s="13" t="s">
        <v>1277</v>
      </c>
      <c r="I18" s="13">
        <v>75</v>
      </c>
      <c r="J18" s="14">
        <v>42125</v>
      </c>
      <c r="K18" s="11" t="s">
        <v>2071</v>
      </c>
      <c r="L18" s="11" t="s">
        <v>949</v>
      </c>
      <c r="M18" s="13">
        <v>1</v>
      </c>
      <c r="N18" s="13" t="s">
        <v>2040</v>
      </c>
      <c r="O18" s="13">
        <v>2</v>
      </c>
      <c r="P18" s="13" t="s">
        <v>1277</v>
      </c>
      <c r="Q18" s="11">
        <f>VLOOKUP(I18,edades!$B$3:$D$17,3)</f>
        <v>15</v>
      </c>
      <c r="R18" s="11" t="str">
        <f>VLOOKUP(I18,edades!$B$3:$D$17,2)</f>
        <v>de 65 años a más</v>
      </c>
      <c r="S18" s="46" t="s">
        <v>949</v>
      </c>
      <c r="T18" s="11">
        <v>1</v>
      </c>
      <c r="U18" s="11">
        <v>1</v>
      </c>
    </row>
    <row r="19" spans="1:21" x14ac:dyDescent="0.25">
      <c r="A19" s="11">
        <v>18</v>
      </c>
      <c r="B19" s="11">
        <v>201505</v>
      </c>
      <c r="C19" s="11">
        <v>1234</v>
      </c>
      <c r="D19" s="11">
        <v>1</v>
      </c>
      <c r="E19" s="16" t="s">
        <v>396</v>
      </c>
      <c r="F19" s="16" t="s">
        <v>5</v>
      </c>
      <c r="G19" s="23" t="s">
        <v>1849</v>
      </c>
      <c r="H19" s="13" t="s">
        <v>1277</v>
      </c>
      <c r="I19" s="13">
        <v>68</v>
      </c>
      <c r="J19" s="14">
        <v>42125</v>
      </c>
      <c r="K19" s="11" t="s">
        <v>2072</v>
      </c>
      <c r="L19" s="11" t="s">
        <v>11</v>
      </c>
      <c r="M19" s="13">
        <v>1</v>
      </c>
      <c r="N19" s="13" t="s">
        <v>2040</v>
      </c>
      <c r="O19" s="13">
        <v>2</v>
      </c>
      <c r="P19" s="13" t="s">
        <v>1277</v>
      </c>
      <c r="Q19" s="11">
        <f>VLOOKUP(I19,edades!$B$3:$D$17,3)</f>
        <v>15</v>
      </c>
      <c r="R19" s="11" t="str">
        <f>VLOOKUP(I19,edades!$B$3:$D$17,2)</f>
        <v>de 65 años a más</v>
      </c>
      <c r="S19" s="46" t="s">
        <v>11</v>
      </c>
      <c r="T19" s="11">
        <v>1</v>
      </c>
      <c r="U19" s="11">
        <v>1</v>
      </c>
    </row>
    <row r="20" spans="1:21" x14ac:dyDescent="0.25">
      <c r="A20" s="11">
        <v>19</v>
      </c>
      <c r="B20" s="11">
        <v>201505</v>
      </c>
      <c r="C20" s="11">
        <v>1234</v>
      </c>
      <c r="D20" s="11">
        <v>1</v>
      </c>
      <c r="E20" s="16" t="s">
        <v>418</v>
      </c>
      <c r="F20" s="16" t="s">
        <v>5</v>
      </c>
      <c r="G20" s="23" t="s">
        <v>1610</v>
      </c>
      <c r="H20" s="13" t="s">
        <v>1277</v>
      </c>
      <c r="I20" s="13">
        <v>48</v>
      </c>
      <c r="J20" s="14">
        <v>42134</v>
      </c>
      <c r="K20" s="11" t="s">
        <v>2071</v>
      </c>
      <c r="L20" s="11" t="s">
        <v>1029</v>
      </c>
      <c r="M20" s="13">
        <v>1</v>
      </c>
      <c r="N20" s="13" t="s">
        <v>2075</v>
      </c>
      <c r="O20" s="13">
        <v>2</v>
      </c>
      <c r="P20" s="13" t="s">
        <v>1277</v>
      </c>
      <c r="Q20" s="11">
        <f>VLOOKUP(I20,edades!$B$3:$D$17,3)</f>
        <v>11</v>
      </c>
      <c r="R20" s="11" t="str">
        <f>VLOOKUP(I20,edades!$B$3:$D$17,2)</f>
        <v>de 45 a 49 años</v>
      </c>
      <c r="S20" s="46" t="s">
        <v>1029</v>
      </c>
      <c r="T20" s="11">
        <v>1</v>
      </c>
      <c r="U20" s="11">
        <v>1</v>
      </c>
    </row>
    <row r="21" spans="1:21" x14ac:dyDescent="0.25">
      <c r="A21" s="11">
        <v>20</v>
      </c>
      <c r="B21" s="11">
        <v>201505</v>
      </c>
      <c r="C21" s="11">
        <v>1234</v>
      </c>
      <c r="D21" s="11">
        <v>1</v>
      </c>
      <c r="E21" s="16" t="s">
        <v>37</v>
      </c>
      <c r="F21" s="16" t="s">
        <v>5</v>
      </c>
      <c r="G21" s="23" t="s">
        <v>1822</v>
      </c>
      <c r="H21" s="13" t="s">
        <v>1276</v>
      </c>
      <c r="I21" s="13">
        <v>49</v>
      </c>
      <c r="J21" s="14">
        <v>42125</v>
      </c>
      <c r="K21" s="11" t="s">
        <v>2072</v>
      </c>
      <c r="L21" s="11" t="s">
        <v>982</v>
      </c>
      <c r="M21" s="13">
        <v>1</v>
      </c>
      <c r="N21" s="13" t="s">
        <v>2040</v>
      </c>
      <c r="O21" s="13">
        <v>1</v>
      </c>
      <c r="P21" s="13" t="s">
        <v>2042</v>
      </c>
      <c r="Q21" s="11">
        <f>VLOOKUP(I21,edades!$B$3:$D$17,3)</f>
        <v>11</v>
      </c>
      <c r="R21" s="11" t="str">
        <f>VLOOKUP(I21,edades!$B$3:$D$17,2)</f>
        <v>de 45 a 49 años</v>
      </c>
      <c r="S21" s="46" t="s">
        <v>982</v>
      </c>
      <c r="T21" s="11">
        <v>1</v>
      </c>
      <c r="U21" s="11">
        <v>1</v>
      </c>
    </row>
    <row r="22" spans="1:21" x14ac:dyDescent="0.25">
      <c r="A22" s="11">
        <v>21</v>
      </c>
      <c r="B22" s="11">
        <v>201505</v>
      </c>
      <c r="C22" s="11">
        <v>1234</v>
      </c>
      <c r="D22" s="11">
        <v>1</v>
      </c>
      <c r="E22" s="16" t="s">
        <v>120</v>
      </c>
      <c r="F22" s="16" t="s">
        <v>5</v>
      </c>
      <c r="G22" s="23" t="s">
        <v>1594</v>
      </c>
      <c r="H22" s="13" t="s">
        <v>1277</v>
      </c>
      <c r="I22" s="13">
        <v>59</v>
      </c>
      <c r="J22" s="14">
        <v>42135</v>
      </c>
      <c r="K22" s="11" t="s">
        <v>2071</v>
      </c>
      <c r="L22" s="11" t="s">
        <v>1070</v>
      </c>
      <c r="M22" s="13">
        <v>1</v>
      </c>
      <c r="N22" s="13" t="s">
        <v>2040</v>
      </c>
      <c r="O22" s="13">
        <v>2</v>
      </c>
      <c r="P22" s="13" t="s">
        <v>1277</v>
      </c>
      <c r="Q22" s="11">
        <f>VLOOKUP(I22,edades!$B$3:$D$17,3)</f>
        <v>13</v>
      </c>
      <c r="R22" s="11" t="str">
        <f>VLOOKUP(I22,edades!$B$3:$D$17,2)</f>
        <v>de 55 a 59 años</v>
      </c>
      <c r="S22" s="46" t="s">
        <v>1070</v>
      </c>
      <c r="T22" s="11">
        <v>1</v>
      </c>
      <c r="U22" s="11">
        <v>1</v>
      </c>
    </row>
    <row r="23" spans="1:21" x14ac:dyDescent="0.25">
      <c r="A23" s="11">
        <v>22</v>
      </c>
      <c r="B23" s="11">
        <v>201505</v>
      </c>
      <c r="C23" s="11">
        <v>1234</v>
      </c>
      <c r="D23" s="11">
        <v>1</v>
      </c>
      <c r="E23" s="16" t="s">
        <v>160</v>
      </c>
      <c r="F23" s="16" t="s">
        <v>5</v>
      </c>
      <c r="G23" s="23" t="s">
        <v>1847</v>
      </c>
      <c r="H23" s="13" t="s">
        <v>1277</v>
      </c>
      <c r="I23" s="13">
        <v>62</v>
      </c>
      <c r="J23" s="14">
        <v>42125</v>
      </c>
      <c r="K23" s="11" t="s">
        <v>2072</v>
      </c>
      <c r="L23" s="11" t="s">
        <v>9</v>
      </c>
      <c r="M23" s="13">
        <v>1</v>
      </c>
      <c r="N23" s="13" t="s">
        <v>2040</v>
      </c>
      <c r="O23" s="13">
        <v>2</v>
      </c>
      <c r="P23" s="13" t="s">
        <v>1277</v>
      </c>
      <c r="Q23" s="11">
        <f>VLOOKUP(I23,edades!$B$3:$D$17,3)</f>
        <v>14</v>
      </c>
      <c r="R23" s="11" t="str">
        <f>VLOOKUP(I23,edades!$B$3:$D$17,2)</f>
        <v>de 60 a 64 años</v>
      </c>
      <c r="S23" s="46" t="s">
        <v>9</v>
      </c>
      <c r="T23" s="11">
        <v>1</v>
      </c>
      <c r="U23" s="11">
        <v>1</v>
      </c>
    </row>
    <row r="24" spans="1:21" x14ac:dyDescent="0.25">
      <c r="A24" s="11">
        <v>23</v>
      </c>
      <c r="B24" s="11">
        <v>201505</v>
      </c>
      <c r="C24" s="11">
        <v>1234</v>
      </c>
      <c r="D24" s="11">
        <v>1</v>
      </c>
      <c r="E24" s="16" t="s">
        <v>826</v>
      </c>
      <c r="F24" s="16" t="s">
        <v>5</v>
      </c>
      <c r="G24" s="23" t="s">
        <v>1380</v>
      </c>
      <c r="H24" s="13" t="s">
        <v>1277</v>
      </c>
      <c r="I24" s="13">
        <v>63</v>
      </c>
      <c r="J24" s="14">
        <v>42131</v>
      </c>
      <c r="K24" s="11" t="s">
        <v>2073</v>
      </c>
      <c r="L24" s="11" t="s">
        <v>1117</v>
      </c>
      <c r="M24" s="13">
        <v>1</v>
      </c>
      <c r="N24" s="13" t="s">
        <v>2040</v>
      </c>
      <c r="O24" s="13">
        <v>2</v>
      </c>
      <c r="P24" s="13" t="s">
        <v>1277</v>
      </c>
      <c r="Q24" s="11">
        <f>VLOOKUP(I24,edades!$B$3:$D$17,3)</f>
        <v>14</v>
      </c>
      <c r="R24" s="11" t="str">
        <f>VLOOKUP(I24,edades!$B$3:$D$17,2)</f>
        <v>de 60 a 64 años</v>
      </c>
      <c r="S24" s="46" t="s">
        <v>1117</v>
      </c>
      <c r="T24" s="11">
        <v>1</v>
      </c>
      <c r="U24" s="11">
        <v>1</v>
      </c>
    </row>
    <row r="25" spans="1:21" x14ac:dyDescent="0.25">
      <c r="A25" s="11">
        <v>24</v>
      </c>
      <c r="B25" s="11">
        <v>201505</v>
      </c>
      <c r="C25" s="11">
        <v>1234</v>
      </c>
      <c r="D25" s="11">
        <v>1</v>
      </c>
      <c r="E25" s="16" t="s">
        <v>189</v>
      </c>
      <c r="F25" s="16" t="s">
        <v>5</v>
      </c>
      <c r="G25" s="23" t="s">
        <v>1416</v>
      </c>
      <c r="H25" s="13" t="s">
        <v>1277</v>
      </c>
      <c r="I25" s="13">
        <v>87</v>
      </c>
      <c r="J25" s="14">
        <v>42141</v>
      </c>
      <c r="K25" s="11" t="s">
        <v>2078</v>
      </c>
      <c r="L25" s="11" t="s">
        <v>1083</v>
      </c>
      <c r="M25" s="13">
        <v>1</v>
      </c>
      <c r="N25" s="13" t="s">
        <v>2040</v>
      </c>
      <c r="O25" s="13">
        <v>2</v>
      </c>
      <c r="P25" s="13" t="s">
        <v>1277</v>
      </c>
      <c r="Q25" s="11">
        <f>VLOOKUP(I25,edades!$B$3:$D$17,3)</f>
        <v>15</v>
      </c>
      <c r="R25" s="11" t="str">
        <f>VLOOKUP(I25,edades!$B$3:$D$17,2)</f>
        <v>de 65 años a más</v>
      </c>
      <c r="S25" s="46" t="s">
        <v>1083</v>
      </c>
      <c r="T25" s="11">
        <v>1</v>
      </c>
      <c r="U25" s="11">
        <v>1</v>
      </c>
    </row>
    <row r="26" spans="1:21" x14ac:dyDescent="0.25">
      <c r="A26" s="11">
        <v>25</v>
      </c>
      <c r="B26" s="11">
        <v>201505</v>
      </c>
      <c r="C26" s="11">
        <v>1234</v>
      </c>
      <c r="D26" s="11">
        <v>1</v>
      </c>
      <c r="E26" s="16" t="s">
        <v>208</v>
      </c>
      <c r="F26" s="16" t="s">
        <v>5</v>
      </c>
      <c r="G26" s="23" t="s">
        <v>1373</v>
      </c>
      <c r="H26" s="13" t="s">
        <v>1277</v>
      </c>
      <c r="I26" s="13">
        <v>50</v>
      </c>
      <c r="J26" s="14">
        <v>42133</v>
      </c>
      <c r="K26" s="11" t="s">
        <v>2073</v>
      </c>
      <c r="L26" s="11" t="s">
        <v>1004</v>
      </c>
      <c r="M26" s="13">
        <v>1</v>
      </c>
      <c r="N26" s="13" t="s">
        <v>2040</v>
      </c>
      <c r="O26" s="13">
        <v>2</v>
      </c>
      <c r="P26" s="13" t="s">
        <v>1277</v>
      </c>
      <c r="Q26" s="11">
        <f>VLOOKUP(I26,edades!$B$3:$D$17,3)</f>
        <v>12</v>
      </c>
      <c r="R26" s="11" t="str">
        <f>VLOOKUP(I26,edades!$B$3:$D$17,2)</f>
        <v>de 50 a 54 años</v>
      </c>
      <c r="S26" s="46" t="s">
        <v>1004</v>
      </c>
      <c r="T26" s="11">
        <v>1</v>
      </c>
      <c r="U26" s="11">
        <v>1</v>
      </c>
    </row>
    <row r="27" spans="1:21" x14ac:dyDescent="0.25">
      <c r="A27" s="11">
        <v>26</v>
      </c>
      <c r="B27" s="11">
        <v>201505</v>
      </c>
      <c r="C27" s="11">
        <v>1234</v>
      </c>
      <c r="D27" s="11">
        <v>1</v>
      </c>
      <c r="E27" s="16" t="s">
        <v>67</v>
      </c>
      <c r="F27" s="16" t="s">
        <v>5</v>
      </c>
      <c r="G27" s="23" t="s">
        <v>1821</v>
      </c>
      <c r="H27" s="13" t="s">
        <v>1276</v>
      </c>
      <c r="I27" s="13">
        <v>68</v>
      </c>
      <c r="J27" s="14">
        <v>42129</v>
      </c>
      <c r="K27" s="11" t="s">
        <v>2072</v>
      </c>
      <c r="L27" s="11" t="s">
        <v>30</v>
      </c>
      <c r="M27" s="13">
        <v>1</v>
      </c>
      <c r="N27" s="13" t="s">
        <v>2040</v>
      </c>
      <c r="O27" s="13">
        <v>1</v>
      </c>
      <c r="P27" s="13" t="s">
        <v>2042</v>
      </c>
      <c r="Q27" s="11">
        <f>VLOOKUP(I27,edades!$B$3:$D$17,3)</f>
        <v>15</v>
      </c>
      <c r="R27" s="11" t="str">
        <f>VLOOKUP(I27,edades!$B$3:$D$17,2)</f>
        <v>de 65 años a más</v>
      </c>
      <c r="S27" s="46" t="s">
        <v>30</v>
      </c>
      <c r="T27" s="11">
        <v>1</v>
      </c>
      <c r="U27" s="11">
        <v>1</v>
      </c>
    </row>
    <row r="28" spans="1:21" x14ac:dyDescent="0.25">
      <c r="A28" s="11">
        <v>27</v>
      </c>
      <c r="B28" s="11">
        <v>201505</v>
      </c>
      <c r="C28" s="11">
        <v>1234</v>
      </c>
      <c r="D28" s="11">
        <v>1</v>
      </c>
      <c r="E28" s="16" t="s">
        <v>745</v>
      </c>
      <c r="F28" s="16" t="s">
        <v>5</v>
      </c>
      <c r="G28" s="23" t="s">
        <v>1472</v>
      </c>
      <c r="H28" s="13" t="s">
        <v>1276</v>
      </c>
      <c r="I28" s="13">
        <v>72</v>
      </c>
      <c r="J28" s="14">
        <v>42129</v>
      </c>
      <c r="K28" s="11" t="s">
        <v>2074</v>
      </c>
      <c r="L28" s="11" t="s">
        <v>1165</v>
      </c>
      <c r="M28" s="13">
        <v>1</v>
      </c>
      <c r="N28" s="13" t="s">
        <v>2040</v>
      </c>
      <c r="O28" s="13">
        <v>1</v>
      </c>
      <c r="P28" s="13" t="s">
        <v>2042</v>
      </c>
      <c r="Q28" s="11">
        <f>VLOOKUP(I28,edades!$B$3:$D$17,3)</f>
        <v>15</v>
      </c>
      <c r="R28" s="11" t="str">
        <f>VLOOKUP(I28,edades!$B$3:$D$17,2)</f>
        <v>de 65 años a más</v>
      </c>
      <c r="S28" s="46" t="s">
        <v>1165</v>
      </c>
      <c r="T28" s="11">
        <v>1</v>
      </c>
      <c r="U28" s="11">
        <v>1</v>
      </c>
    </row>
    <row r="29" spans="1:21" x14ac:dyDescent="0.25">
      <c r="A29" s="11">
        <v>28</v>
      </c>
      <c r="B29" s="11">
        <v>201505</v>
      </c>
      <c r="C29" s="11">
        <v>1234</v>
      </c>
      <c r="D29" s="11">
        <v>1</v>
      </c>
      <c r="E29" s="16" t="s">
        <v>51</v>
      </c>
      <c r="F29" s="16" t="s">
        <v>5</v>
      </c>
      <c r="G29" s="23" t="s">
        <v>1806</v>
      </c>
      <c r="H29" s="13" t="s">
        <v>1277</v>
      </c>
      <c r="I29" s="13">
        <v>68</v>
      </c>
      <c r="J29" s="14">
        <v>42125</v>
      </c>
      <c r="K29" s="11" t="s">
        <v>2072</v>
      </c>
      <c r="L29" s="11" t="s">
        <v>304</v>
      </c>
      <c r="M29" s="13">
        <v>1</v>
      </c>
      <c r="N29" s="13" t="s">
        <v>2040</v>
      </c>
      <c r="O29" s="13">
        <v>2</v>
      </c>
      <c r="P29" s="13" t="s">
        <v>1277</v>
      </c>
      <c r="Q29" s="11">
        <f>VLOOKUP(I29,edades!$B$3:$D$17,3)</f>
        <v>15</v>
      </c>
      <c r="R29" s="11" t="str">
        <f>VLOOKUP(I29,edades!$B$3:$D$17,2)</f>
        <v>de 65 años a más</v>
      </c>
      <c r="S29" s="46" t="s">
        <v>304</v>
      </c>
      <c r="T29" s="11">
        <v>1</v>
      </c>
      <c r="U29" s="11">
        <v>1</v>
      </c>
    </row>
    <row r="30" spans="1:21" x14ac:dyDescent="0.25">
      <c r="A30" s="11">
        <v>29</v>
      </c>
      <c r="B30" s="11">
        <v>201505</v>
      </c>
      <c r="C30" s="11">
        <v>1234</v>
      </c>
      <c r="D30" s="11">
        <v>1</v>
      </c>
      <c r="E30" s="16" t="s">
        <v>523</v>
      </c>
      <c r="F30" s="16" t="s">
        <v>5</v>
      </c>
      <c r="G30" s="23" t="s">
        <v>1362</v>
      </c>
      <c r="H30" s="13" t="s">
        <v>1277</v>
      </c>
      <c r="I30" s="13">
        <v>51</v>
      </c>
      <c r="J30" s="14">
        <v>42133</v>
      </c>
      <c r="K30" s="11" t="s">
        <v>2073</v>
      </c>
      <c r="L30" s="11" t="s">
        <v>1019</v>
      </c>
      <c r="M30" s="13">
        <v>1</v>
      </c>
      <c r="N30" s="13" t="s">
        <v>2040</v>
      </c>
      <c r="O30" s="13">
        <v>2</v>
      </c>
      <c r="P30" s="13" t="s">
        <v>1277</v>
      </c>
      <c r="Q30" s="11">
        <f>VLOOKUP(I30,edades!$B$3:$D$17,3)</f>
        <v>12</v>
      </c>
      <c r="R30" s="11" t="str">
        <f>VLOOKUP(I30,edades!$B$3:$D$17,2)</f>
        <v>de 50 a 54 años</v>
      </c>
      <c r="S30" s="46" t="s">
        <v>1019</v>
      </c>
      <c r="T30" s="11">
        <v>1</v>
      </c>
      <c r="U30" s="11">
        <v>1</v>
      </c>
    </row>
    <row r="31" spans="1:21" x14ac:dyDescent="0.25">
      <c r="A31" s="11">
        <v>30</v>
      </c>
      <c r="B31" s="11">
        <v>201505</v>
      </c>
      <c r="C31" s="11">
        <v>1234</v>
      </c>
      <c r="D31" s="11">
        <v>1</v>
      </c>
      <c r="E31" s="16" t="s">
        <v>427</v>
      </c>
      <c r="F31" s="16" t="s">
        <v>5</v>
      </c>
      <c r="G31" s="23" t="s">
        <v>1840</v>
      </c>
      <c r="H31" s="13" t="s">
        <v>1276</v>
      </c>
      <c r="I31" s="13">
        <v>69</v>
      </c>
      <c r="J31" s="14">
        <v>42125</v>
      </c>
      <c r="K31" s="11" t="s">
        <v>2072</v>
      </c>
      <c r="L31" s="11" t="s">
        <v>11</v>
      </c>
      <c r="M31" s="13">
        <v>1</v>
      </c>
      <c r="N31" s="13" t="s">
        <v>2040</v>
      </c>
      <c r="O31" s="13">
        <v>1</v>
      </c>
      <c r="P31" s="13" t="s">
        <v>2042</v>
      </c>
      <c r="Q31" s="11">
        <f>VLOOKUP(I31,edades!$B$3:$D$17,3)</f>
        <v>15</v>
      </c>
      <c r="R31" s="11" t="str">
        <f>VLOOKUP(I31,edades!$B$3:$D$17,2)</f>
        <v>de 65 años a más</v>
      </c>
      <c r="S31" s="46" t="s">
        <v>11</v>
      </c>
      <c r="T31" s="11">
        <v>1</v>
      </c>
      <c r="U31" s="11">
        <v>1</v>
      </c>
    </row>
    <row r="32" spans="1:21" x14ac:dyDescent="0.25">
      <c r="A32" s="11">
        <v>31</v>
      </c>
      <c r="B32" s="11">
        <v>201505</v>
      </c>
      <c r="C32" s="11">
        <v>1234</v>
      </c>
      <c r="D32" s="11">
        <v>1</v>
      </c>
      <c r="E32" s="16" t="s">
        <v>119</v>
      </c>
      <c r="F32" s="16" t="s">
        <v>5</v>
      </c>
      <c r="G32" s="23" t="s">
        <v>1692</v>
      </c>
      <c r="H32" s="13" t="s">
        <v>1277</v>
      </c>
      <c r="I32" s="13">
        <v>83</v>
      </c>
      <c r="J32" s="14">
        <v>42133</v>
      </c>
      <c r="K32" s="11" t="s">
        <v>2071</v>
      </c>
      <c r="L32" s="11" t="s">
        <v>1043</v>
      </c>
      <c r="M32" s="13">
        <v>1</v>
      </c>
      <c r="N32" s="13" t="s">
        <v>2040</v>
      </c>
      <c r="O32" s="13">
        <v>2</v>
      </c>
      <c r="P32" s="13" t="s">
        <v>1277</v>
      </c>
      <c r="Q32" s="11">
        <f>VLOOKUP(I32,edades!$B$3:$D$17,3)</f>
        <v>15</v>
      </c>
      <c r="R32" s="11" t="str">
        <f>VLOOKUP(I32,edades!$B$3:$D$17,2)</f>
        <v>de 65 años a más</v>
      </c>
      <c r="S32" s="46" t="s">
        <v>1043</v>
      </c>
      <c r="T32" s="11">
        <v>1</v>
      </c>
      <c r="U32" s="11">
        <v>1</v>
      </c>
    </row>
    <row r="33" spans="1:21" x14ac:dyDescent="0.25">
      <c r="A33" s="11">
        <v>32</v>
      </c>
      <c r="B33" s="11">
        <v>201505</v>
      </c>
      <c r="C33" s="11">
        <v>1234</v>
      </c>
      <c r="D33" s="11">
        <v>1</v>
      </c>
      <c r="E33" s="16" t="s">
        <v>298</v>
      </c>
      <c r="F33" s="16" t="s">
        <v>5</v>
      </c>
      <c r="G33" s="23" t="s">
        <v>1716</v>
      </c>
      <c r="H33" s="13" t="s">
        <v>1277</v>
      </c>
      <c r="I33" s="13">
        <v>57</v>
      </c>
      <c r="J33" s="14">
        <v>42134</v>
      </c>
      <c r="K33" s="11" t="s">
        <v>2071</v>
      </c>
      <c r="L33" s="11" t="s">
        <v>1048</v>
      </c>
      <c r="M33" s="13">
        <v>1</v>
      </c>
      <c r="N33" s="13" t="s">
        <v>2040</v>
      </c>
      <c r="O33" s="13">
        <v>2</v>
      </c>
      <c r="P33" s="13" t="s">
        <v>1277</v>
      </c>
      <c r="Q33" s="11">
        <f>VLOOKUP(I33,edades!$B$3:$D$17,3)</f>
        <v>13</v>
      </c>
      <c r="R33" s="11" t="str">
        <f>VLOOKUP(I33,edades!$B$3:$D$17,2)</f>
        <v>de 55 a 59 años</v>
      </c>
      <c r="S33" s="46" t="s">
        <v>1048</v>
      </c>
      <c r="T33" s="11">
        <v>1</v>
      </c>
      <c r="U33" s="11">
        <v>1</v>
      </c>
    </row>
    <row r="34" spans="1:21" x14ac:dyDescent="0.25">
      <c r="A34" s="11">
        <v>33</v>
      </c>
      <c r="B34" s="11">
        <v>201505</v>
      </c>
      <c r="C34" s="11">
        <v>1234</v>
      </c>
      <c r="D34" s="11">
        <v>1</v>
      </c>
      <c r="E34" s="16" t="s">
        <v>572</v>
      </c>
      <c r="F34" s="16" t="s">
        <v>5</v>
      </c>
      <c r="G34" s="23" t="s">
        <v>1470</v>
      </c>
      <c r="H34" s="13" t="s">
        <v>1277</v>
      </c>
      <c r="I34" s="13">
        <v>62</v>
      </c>
      <c r="J34" s="14">
        <v>42129</v>
      </c>
      <c r="K34" s="11" t="s">
        <v>2074</v>
      </c>
      <c r="L34" s="11" t="s">
        <v>163</v>
      </c>
      <c r="M34" s="13">
        <v>1</v>
      </c>
      <c r="N34" s="13" t="s">
        <v>2040</v>
      </c>
      <c r="O34" s="13">
        <v>2</v>
      </c>
      <c r="P34" s="13" t="s">
        <v>1277</v>
      </c>
      <c r="Q34" s="11">
        <f>VLOOKUP(I34,edades!$B$3:$D$17,3)</f>
        <v>14</v>
      </c>
      <c r="R34" s="11" t="str">
        <f>VLOOKUP(I34,edades!$B$3:$D$17,2)</f>
        <v>de 60 a 64 años</v>
      </c>
      <c r="S34" s="46" t="s">
        <v>163</v>
      </c>
      <c r="T34" s="11">
        <v>1</v>
      </c>
      <c r="U34" s="11">
        <v>1</v>
      </c>
    </row>
    <row r="35" spans="1:21" x14ac:dyDescent="0.25">
      <c r="A35" s="11">
        <v>34</v>
      </c>
      <c r="B35" s="11">
        <v>201505</v>
      </c>
      <c r="C35" s="11">
        <v>1234</v>
      </c>
      <c r="D35" s="11">
        <v>1</v>
      </c>
      <c r="E35" s="16" t="s">
        <v>310</v>
      </c>
      <c r="F35" s="16" t="s">
        <v>5</v>
      </c>
      <c r="G35" s="26" t="s">
        <v>1274</v>
      </c>
      <c r="H35" s="13" t="s">
        <v>1277</v>
      </c>
      <c r="I35" s="13">
        <v>34</v>
      </c>
      <c r="J35" s="14">
        <v>42133</v>
      </c>
      <c r="K35" s="11" t="s">
        <v>2073</v>
      </c>
      <c r="L35" s="26" t="s">
        <v>1028</v>
      </c>
      <c r="M35" s="13">
        <v>1</v>
      </c>
      <c r="N35" s="13" t="s">
        <v>2075</v>
      </c>
      <c r="O35" s="13">
        <v>2</v>
      </c>
      <c r="P35" s="13" t="s">
        <v>1277</v>
      </c>
      <c r="Q35" s="11">
        <f>VLOOKUP(I35,edades!$B$3:$D$17,3)</f>
        <v>9</v>
      </c>
      <c r="R35" s="11" t="str">
        <f>VLOOKUP(I35,edades!$B$3:$D$17,2)</f>
        <v>de 35 a 39 años</v>
      </c>
      <c r="S35" s="46" t="s">
        <v>1028</v>
      </c>
      <c r="T35" s="11">
        <v>0</v>
      </c>
      <c r="U35" s="35">
        <v>1</v>
      </c>
    </row>
    <row r="36" spans="1:21" x14ac:dyDescent="0.25">
      <c r="A36" s="11">
        <v>35</v>
      </c>
      <c r="B36" s="11">
        <v>201505</v>
      </c>
      <c r="C36" s="11">
        <v>1234</v>
      </c>
      <c r="D36" s="11">
        <v>1</v>
      </c>
      <c r="E36" s="16" t="s">
        <v>232</v>
      </c>
      <c r="F36" s="16" t="s">
        <v>5</v>
      </c>
      <c r="G36" s="23" t="s">
        <v>1320</v>
      </c>
      <c r="H36" s="13" t="s">
        <v>1277</v>
      </c>
      <c r="I36" s="13">
        <v>59</v>
      </c>
      <c r="J36" s="14">
        <v>42133</v>
      </c>
      <c r="K36" s="11" t="s">
        <v>2073</v>
      </c>
      <c r="L36" s="11" t="s">
        <v>301</v>
      </c>
      <c r="M36" s="13">
        <v>1</v>
      </c>
      <c r="N36" s="13" t="s">
        <v>2040</v>
      </c>
      <c r="O36" s="13">
        <v>2</v>
      </c>
      <c r="P36" s="13" t="s">
        <v>1277</v>
      </c>
      <c r="Q36" s="11">
        <f>VLOOKUP(I36,edades!$B$3:$D$17,3)</f>
        <v>13</v>
      </c>
      <c r="R36" s="11" t="str">
        <f>VLOOKUP(I36,edades!$B$3:$D$17,2)</f>
        <v>de 55 a 59 años</v>
      </c>
      <c r="S36" s="46" t="s">
        <v>301</v>
      </c>
      <c r="T36" s="11">
        <v>1</v>
      </c>
      <c r="U36" s="11">
        <v>1</v>
      </c>
    </row>
    <row r="37" spans="1:21" x14ac:dyDescent="0.25">
      <c r="A37" s="11">
        <v>36</v>
      </c>
      <c r="B37" s="11">
        <v>201505</v>
      </c>
      <c r="C37" s="11">
        <v>1234</v>
      </c>
      <c r="D37" s="11">
        <v>1</v>
      </c>
      <c r="E37" s="16" t="s">
        <v>726</v>
      </c>
      <c r="F37" s="16" t="s">
        <v>5</v>
      </c>
      <c r="G37" s="23" t="s">
        <v>1804</v>
      </c>
      <c r="H37" s="13" t="s">
        <v>1277</v>
      </c>
      <c r="I37" s="13">
        <v>45</v>
      </c>
      <c r="J37" s="14">
        <v>42134</v>
      </c>
      <c r="K37" s="11" t="s">
        <v>2072</v>
      </c>
      <c r="L37" s="11" t="s">
        <v>9</v>
      </c>
      <c r="M37" s="13">
        <v>1</v>
      </c>
      <c r="N37" s="13" t="s">
        <v>2040</v>
      </c>
      <c r="O37" s="13">
        <v>2</v>
      </c>
      <c r="P37" s="13" t="s">
        <v>1277</v>
      </c>
      <c r="Q37" s="11">
        <f>VLOOKUP(I37,edades!$B$3:$D$17,3)</f>
        <v>11</v>
      </c>
      <c r="R37" s="11" t="str">
        <f>VLOOKUP(I37,edades!$B$3:$D$17,2)</f>
        <v>de 45 a 49 años</v>
      </c>
      <c r="S37" s="46" t="s">
        <v>9</v>
      </c>
      <c r="T37" s="11">
        <v>1</v>
      </c>
      <c r="U37" s="11">
        <v>1</v>
      </c>
    </row>
    <row r="38" spans="1:21" x14ac:dyDescent="0.25">
      <c r="A38" s="11">
        <v>37</v>
      </c>
      <c r="B38" s="11">
        <v>201505</v>
      </c>
      <c r="C38" s="11">
        <v>1234</v>
      </c>
      <c r="D38" s="11">
        <v>1</v>
      </c>
      <c r="E38" s="16" t="s">
        <v>654</v>
      </c>
      <c r="F38" s="16" t="s">
        <v>5</v>
      </c>
      <c r="G38" s="23" t="s">
        <v>1777</v>
      </c>
      <c r="H38" s="13" t="s">
        <v>1277</v>
      </c>
      <c r="I38" s="13">
        <v>56</v>
      </c>
      <c r="J38" s="14">
        <v>42129</v>
      </c>
      <c r="K38" s="11" t="s">
        <v>2072</v>
      </c>
      <c r="L38" s="11" t="s">
        <v>57</v>
      </c>
      <c r="M38" s="13">
        <v>1</v>
      </c>
      <c r="N38" s="13" t="s">
        <v>2040</v>
      </c>
      <c r="O38" s="13">
        <v>2</v>
      </c>
      <c r="P38" s="13" t="s">
        <v>1277</v>
      </c>
      <c r="Q38" s="11">
        <f>VLOOKUP(I38,edades!$B$3:$D$17,3)</f>
        <v>13</v>
      </c>
      <c r="R38" s="11" t="str">
        <f>VLOOKUP(I38,edades!$B$3:$D$17,2)</f>
        <v>de 55 a 59 años</v>
      </c>
      <c r="S38" s="46" t="s">
        <v>57</v>
      </c>
      <c r="T38" s="11">
        <v>1</v>
      </c>
      <c r="U38" s="11">
        <v>1</v>
      </c>
    </row>
    <row r="39" spans="1:21" x14ac:dyDescent="0.25">
      <c r="A39" s="11">
        <v>38</v>
      </c>
      <c r="B39" s="11">
        <v>201505</v>
      </c>
      <c r="C39" s="11">
        <v>1234</v>
      </c>
      <c r="D39" s="11">
        <v>1</v>
      </c>
      <c r="E39" s="16" t="s">
        <v>514</v>
      </c>
      <c r="F39" s="16" t="s">
        <v>5</v>
      </c>
      <c r="G39" s="23" t="s">
        <v>1392</v>
      </c>
      <c r="H39" s="13" t="s">
        <v>1277</v>
      </c>
      <c r="I39" s="13">
        <v>63</v>
      </c>
      <c r="J39" s="14">
        <v>42134</v>
      </c>
      <c r="K39" s="11" t="s">
        <v>2073</v>
      </c>
      <c r="L39" s="11" t="s">
        <v>1008</v>
      </c>
      <c r="M39" s="13">
        <v>1</v>
      </c>
      <c r="N39" s="13" t="s">
        <v>2040</v>
      </c>
      <c r="O39" s="13">
        <v>2</v>
      </c>
      <c r="P39" s="13" t="s">
        <v>1277</v>
      </c>
      <c r="Q39" s="11">
        <f>VLOOKUP(I39,edades!$B$3:$D$17,3)</f>
        <v>14</v>
      </c>
      <c r="R39" s="11" t="str">
        <f>VLOOKUP(I39,edades!$B$3:$D$17,2)</f>
        <v>de 60 a 64 años</v>
      </c>
      <c r="S39" s="46" t="s">
        <v>1008</v>
      </c>
      <c r="T39" s="11">
        <v>1</v>
      </c>
      <c r="U39" s="11">
        <v>1</v>
      </c>
    </row>
    <row r="40" spans="1:21" x14ac:dyDescent="0.25">
      <c r="A40" s="11">
        <v>39</v>
      </c>
      <c r="B40" s="11">
        <v>201505</v>
      </c>
      <c r="C40" s="11">
        <v>1234</v>
      </c>
      <c r="D40" s="11">
        <v>1</v>
      </c>
      <c r="E40" s="16" t="s">
        <v>494</v>
      </c>
      <c r="F40" s="16" t="s">
        <v>5</v>
      </c>
      <c r="G40" s="23" t="s">
        <v>1329</v>
      </c>
      <c r="H40" s="13" t="s">
        <v>1277</v>
      </c>
      <c r="I40" s="13">
        <v>68</v>
      </c>
      <c r="J40" s="14">
        <v>42125</v>
      </c>
      <c r="K40" s="11" t="s">
        <v>2073</v>
      </c>
      <c r="L40" s="11" t="s">
        <v>1101</v>
      </c>
      <c r="M40" s="13">
        <v>1</v>
      </c>
      <c r="N40" s="13" t="s">
        <v>2040</v>
      </c>
      <c r="O40" s="13">
        <v>2</v>
      </c>
      <c r="P40" s="13" t="s">
        <v>1277</v>
      </c>
      <c r="Q40" s="11">
        <f>VLOOKUP(I40,edades!$B$3:$D$17,3)</f>
        <v>15</v>
      </c>
      <c r="R40" s="11" t="str">
        <f>VLOOKUP(I40,edades!$B$3:$D$17,2)</f>
        <v>de 65 años a más</v>
      </c>
      <c r="S40" s="46" t="s">
        <v>1101</v>
      </c>
      <c r="T40" s="11">
        <v>1</v>
      </c>
      <c r="U40" s="11">
        <v>1</v>
      </c>
    </row>
    <row r="41" spans="1:21" x14ac:dyDescent="0.25">
      <c r="A41" s="11">
        <v>40</v>
      </c>
      <c r="B41" s="11">
        <v>201505</v>
      </c>
      <c r="C41" s="11">
        <v>1234</v>
      </c>
      <c r="D41" s="11">
        <v>1</v>
      </c>
      <c r="E41" s="16" t="s">
        <v>805</v>
      </c>
      <c r="F41" s="16" t="s">
        <v>5</v>
      </c>
      <c r="G41" s="26" t="s">
        <v>1274</v>
      </c>
      <c r="H41" s="13" t="s">
        <v>1277</v>
      </c>
      <c r="I41" s="13">
        <v>34</v>
      </c>
      <c r="J41" s="14">
        <v>42139</v>
      </c>
      <c r="K41" s="11" t="s">
        <v>2073</v>
      </c>
      <c r="L41" s="26" t="s">
        <v>998</v>
      </c>
      <c r="M41" s="13">
        <v>1</v>
      </c>
      <c r="N41" s="13" t="s">
        <v>2040</v>
      </c>
      <c r="O41" s="13">
        <v>2</v>
      </c>
      <c r="P41" s="13" t="s">
        <v>1277</v>
      </c>
      <c r="Q41" s="11">
        <f>VLOOKUP(I41,edades!$B$3:$D$17,3)</f>
        <v>9</v>
      </c>
      <c r="R41" s="11" t="str">
        <f>VLOOKUP(I41,edades!$B$3:$D$17,2)</f>
        <v>de 35 a 39 años</v>
      </c>
      <c r="S41" s="46" t="s">
        <v>998</v>
      </c>
      <c r="T41" s="11">
        <v>0</v>
      </c>
      <c r="U41" s="35">
        <v>1</v>
      </c>
    </row>
    <row r="42" spans="1:21" x14ac:dyDescent="0.25">
      <c r="A42" s="11">
        <v>41</v>
      </c>
      <c r="B42" s="11">
        <v>201505</v>
      </c>
      <c r="C42" s="11">
        <v>1234</v>
      </c>
      <c r="D42" s="11">
        <v>1</v>
      </c>
      <c r="E42" s="16" t="s">
        <v>114</v>
      </c>
      <c r="F42" s="16" t="s">
        <v>5</v>
      </c>
      <c r="G42" s="23" t="s">
        <v>1573</v>
      </c>
      <c r="H42" s="13" t="s">
        <v>1277</v>
      </c>
      <c r="I42" s="13">
        <v>76</v>
      </c>
      <c r="J42" s="14">
        <v>42131</v>
      </c>
      <c r="K42" s="11" t="s">
        <v>2071</v>
      </c>
      <c r="L42" s="11" t="s">
        <v>1118</v>
      </c>
      <c r="M42" s="13">
        <v>1</v>
      </c>
      <c r="N42" s="13" t="s">
        <v>2040</v>
      </c>
      <c r="O42" s="13">
        <v>2</v>
      </c>
      <c r="P42" s="13" t="s">
        <v>1277</v>
      </c>
      <c r="Q42" s="11">
        <f>VLOOKUP(I42,edades!$B$3:$D$17,3)</f>
        <v>15</v>
      </c>
      <c r="R42" s="11" t="str">
        <f>VLOOKUP(I42,edades!$B$3:$D$17,2)</f>
        <v>de 65 años a más</v>
      </c>
      <c r="S42" s="46" t="s">
        <v>1118</v>
      </c>
      <c r="T42" s="11">
        <v>1</v>
      </c>
      <c r="U42" s="11">
        <v>1</v>
      </c>
    </row>
    <row r="43" spans="1:21" x14ac:dyDescent="0.25">
      <c r="A43" s="11">
        <v>42</v>
      </c>
      <c r="B43" s="11">
        <v>201505</v>
      </c>
      <c r="C43" s="11">
        <v>1234</v>
      </c>
      <c r="D43" s="11">
        <v>1</v>
      </c>
      <c r="E43" s="16" t="s">
        <v>32</v>
      </c>
      <c r="F43" s="16" t="s">
        <v>5</v>
      </c>
      <c r="G43" s="23" t="s">
        <v>1787</v>
      </c>
      <c r="H43" s="13" t="s">
        <v>1276</v>
      </c>
      <c r="I43" s="13">
        <v>57</v>
      </c>
      <c r="J43" s="14">
        <v>42129</v>
      </c>
      <c r="K43" s="11" t="s">
        <v>2072</v>
      </c>
      <c r="L43" s="11" t="s">
        <v>33</v>
      </c>
      <c r="M43" s="13">
        <v>1</v>
      </c>
      <c r="N43" s="13" t="s">
        <v>2040</v>
      </c>
      <c r="O43" s="13">
        <v>1</v>
      </c>
      <c r="P43" s="13" t="s">
        <v>2042</v>
      </c>
      <c r="Q43" s="11">
        <f>VLOOKUP(I43,edades!$B$3:$D$17,3)</f>
        <v>13</v>
      </c>
      <c r="R43" s="11" t="str">
        <f>VLOOKUP(I43,edades!$B$3:$D$17,2)</f>
        <v>de 55 a 59 años</v>
      </c>
      <c r="S43" s="46" t="s">
        <v>33</v>
      </c>
      <c r="T43" s="11">
        <v>1</v>
      </c>
      <c r="U43" s="11">
        <v>1</v>
      </c>
    </row>
    <row r="44" spans="1:21" x14ac:dyDescent="0.25">
      <c r="A44" s="11">
        <v>43</v>
      </c>
      <c r="B44" s="11">
        <v>201505</v>
      </c>
      <c r="C44" s="11">
        <v>1234</v>
      </c>
      <c r="D44" s="11">
        <v>1</v>
      </c>
      <c r="E44" s="16" t="s">
        <v>476</v>
      </c>
      <c r="F44" s="16" t="s">
        <v>5</v>
      </c>
      <c r="G44" s="23" t="s">
        <v>1417</v>
      </c>
      <c r="H44" s="13" t="s">
        <v>1277</v>
      </c>
      <c r="I44" s="13">
        <v>74</v>
      </c>
      <c r="J44" s="14">
        <v>42141</v>
      </c>
      <c r="K44" s="11" t="s">
        <v>2074</v>
      </c>
      <c r="L44" s="11" t="s">
        <v>1082</v>
      </c>
      <c r="M44" s="13">
        <v>1</v>
      </c>
      <c r="N44" s="13" t="s">
        <v>2040</v>
      </c>
      <c r="O44" s="13">
        <v>2</v>
      </c>
      <c r="P44" s="13" t="s">
        <v>1277</v>
      </c>
      <c r="Q44" s="11">
        <f>VLOOKUP(I44,edades!$B$3:$D$17,3)</f>
        <v>15</v>
      </c>
      <c r="R44" s="11" t="str">
        <f>VLOOKUP(I44,edades!$B$3:$D$17,2)</f>
        <v>de 65 años a más</v>
      </c>
      <c r="S44" s="46" t="s">
        <v>1082</v>
      </c>
      <c r="T44" s="11">
        <v>1</v>
      </c>
      <c r="U44" s="11">
        <v>1</v>
      </c>
    </row>
    <row r="45" spans="1:21" x14ac:dyDescent="0.25">
      <c r="A45" s="11">
        <v>44</v>
      </c>
      <c r="B45" s="11">
        <v>201505</v>
      </c>
      <c r="C45" s="11">
        <v>1234</v>
      </c>
      <c r="D45" s="11">
        <v>1</v>
      </c>
      <c r="E45" s="16" t="s">
        <v>101</v>
      </c>
      <c r="F45" s="16" t="s">
        <v>5</v>
      </c>
      <c r="G45" s="23" t="s">
        <v>1575</v>
      </c>
      <c r="H45" s="13" t="s">
        <v>1276</v>
      </c>
      <c r="I45" s="13">
        <v>49</v>
      </c>
      <c r="J45" s="14">
        <v>42135</v>
      </c>
      <c r="K45" s="11" t="s">
        <v>2071</v>
      </c>
      <c r="L45" s="11" t="s">
        <v>1121</v>
      </c>
      <c r="M45" s="13">
        <v>1</v>
      </c>
      <c r="N45" s="13" t="s">
        <v>2075</v>
      </c>
      <c r="O45" s="13">
        <v>1</v>
      </c>
      <c r="P45" s="13" t="s">
        <v>2042</v>
      </c>
      <c r="Q45" s="11">
        <f>VLOOKUP(I45,edades!$B$3:$D$17,3)</f>
        <v>11</v>
      </c>
      <c r="R45" s="11" t="str">
        <f>VLOOKUP(I45,edades!$B$3:$D$17,2)</f>
        <v>de 45 a 49 años</v>
      </c>
      <c r="S45" s="46" t="s">
        <v>1121</v>
      </c>
      <c r="T45" s="11">
        <v>1</v>
      </c>
      <c r="U45" s="11">
        <v>1</v>
      </c>
    </row>
    <row r="46" spans="1:21" x14ac:dyDescent="0.25">
      <c r="A46" s="11">
        <v>45</v>
      </c>
      <c r="B46" s="11">
        <v>201505</v>
      </c>
      <c r="C46" s="11">
        <v>1234</v>
      </c>
      <c r="D46" s="11">
        <v>1</v>
      </c>
      <c r="E46" s="16" t="s">
        <v>65</v>
      </c>
      <c r="F46" s="16" t="s">
        <v>5</v>
      </c>
      <c r="G46" s="23" t="s">
        <v>1818</v>
      </c>
      <c r="H46" s="13" t="s">
        <v>1276</v>
      </c>
      <c r="I46" s="13">
        <v>77</v>
      </c>
      <c r="J46" s="14">
        <v>42134</v>
      </c>
      <c r="K46" s="11" t="s">
        <v>2072</v>
      </c>
      <c r="L46" s="11" t="s">
        <v>66</v>
      </c>
      <c r="M46" s="13">
        <v>1</v>
      </c>
      <c r="N46" s="13" t="s">
        <v>2040</v>
      </c>
      <c r="O46" s="13">
        <v>1</v>
      </c>
      <c r="P46" s="13" t="s">
        <v>2042</v>
      </c>
      <c r="Q46" s="11">
        <f>VLOOKUP(I46,edades!$B$3:$D$17,3)</f>
        <v>15</v>
      </c>
      <c r="R46" s="11" t="str">
        <f>VLOOKUP(I46,edades!$B$3:$D$17,2)</f>
        <v>de 65 años a más</v>
      </c>
      <c r="S46" s="46" t="s">
        <v>66</v>
      </c>
      <c r="T46" s="11">
        <v>1</v>
      </c>
      <c r="U46" s="11">
        <v>1</v>
      </c>
    </row>
    <row r="47" spans="1:21" x14ac:dyDescent="0.25">
      <c r="A47" s="11">
        <v>46</v>
      </c>
      <c r="B47" s="11">
        <v>201505</v>
      </c>
      <c r="C47" s="11">
        <v>1234</v>
      </c>
      <c r="D47" s="11">
        <v>1</v>
      </c>
      <c r="E47" s="16" t="s">
        <v>469</v>
      </c>
      <c r="F47" s="16" t="s">
        <v>5</v>
      </c>
      <c r="G47" s="23" t="s">
        <v>1723</v>
      </c>
      <c r="H47" s="13" t="s">
        <v>1277</v>
      </c>
      <c r="I47" s="13">
        <v>66</v>
      </c>
      <c r="J47" s="14">
        <v>42135</v>
      </c>
      <c r="K47" s="11" t="s">
        <v>2071</v>
      </c>
      <c r="L47" s="11" t="s">
        <v>1078</v>
      </c>
      <c r="M47" s="13">
        <v>1</v>
      </c>
      <c r="N47" s="13" t="s">
        <v>2040</v>
      </c>
      <c r="O47" s="13">
        <v>2</v>
      </c>
      <c r="P47" s="13" t="s">
        <v>1277</v>
      </c>
      <c r="Q47" s="11">
        <f>VLOOKUP(I47,edades!$B$3:$D$17,3)</f>
        <v>15</v>
      </c>
      <c r="R47" s="11" t="str">
        <f>VLOOKUP(I47,edades!$B$3:$D$17,2)</f>
        <v>de 65 años a más</v>
      </c>
      <c r="S47" s="46" t="s">
        <v>1078</v>
      </c>
      <c r="T47" s="11">
        <v>1</v>
      </c>
      <c r="U47" s="11">
        <v>1</v>
      </c>
    </row>
    <row r="48" spans="1:21" x14ac:dyDescent="0.25">
      <c r="A48" s="11">
        <v>47</v>
      </c>
      <c r="B48" s="11">
        <v>201505</v>
      </c>
      <c r="C48" s="11">
        <v>1234</v>
      </c>
      <c r="D48" s="11">
        <v>1</v>
      </c>
      <c r="E48" s="16" t="s">
        <v>614</v>
      </c>
      <c r="F48" s="16" t="s">
        <v>5</v>
      </c>
      <c r="G48" s="23" t="s">
        <v>1552</v>
      </c>
      <c r="H48" s="13" t="s">
        <v>1277</v>
      </c>
      <c r="I48" s="13">
        <v>17</v>
      </c>
      <c r="J48" s="14">
        <v>42135</v>
      </c>
      <c r="K48" s="11" t="s">
        <v>2071</v>
      </c>
      <c r="L48" s="11" t="s">
        <v>43</v>
      </c>
      <c r="M48" s="13">
        <v>1</v>
      </c>
      <c r="N48" s="13" t="s">
        <v>2040</v>
      </c>
      <c r="O48" s="13">
        <v>2</v>
      </c>
      <c r="P48" s="13" t="s">
        <v>1277</v>
      </c>
      <c r="Q48" s="11">
        <f>VLOOKUP(I48,edades!$B$3:$D$17,3)</f>
        <v>5</v>
      </c>
      <c r="R48" s="11" t="str">
        <f>VLOOKUP(I48,edades!$B$3:$D$17,2)</f>
        <v>de 15 a 19 años</v>
      </c>
      <c r="S48" s="46" t="s">
        <v>43</v>
      </c>
      <c r="T48" s="11">
        <v>1</v>
      </c>
      <c r="U48" s="11">
        <v>1</v>
      </c>
    </row>
    <row r="49" spans="1:21" x14ac:dyDescent="0.25">
      <c r="A49" s="11">
        <v>48</v>
      </c>
      <c r="B49" s="11">
        <v>201505</v>
      </c>
      <c r="C49" s="11">
        <v>1234</v>
      </c>
      <c r="D49" s="11">
        <v>1</v>
      </c>
      <c r="E49" s="16" t="s">
        <v>118</v>
      </c>
      <c r="F49" s="16" t="s">
        <v>5</v>
      </c>
      <c r="G49" s="23" t="s">
        <v>1713</v>
      </c>
      <c r="H49" s="13" t="s">
        <v>1277</v>
      </c>
      <c r="I49" s="13">
        <v>67</v>
      </c>
      <c r="J49" s="14">
        <v>42135</v>
      </c>
      <c r="K49" s="11" t="s">
        <v>2071</v>
      </c>
      <c r="L49" s="11" t="s">
        <v>1066</v>
      </c>
      <c r="M49" s="13">
        <v>1</v>
      </c>
      <c r="N49" s="13" t="s">
        <v>2040</v>
      </c>
      <c r="O49" s="13">
        <v>2</v>
      </c>
      <c r="P49" s="13" t="s">
        <v>1277</v>
      </c>
      <c r="Q49" s="11">
        <f>VLOOKUP(I49,edades!$B$3:$D$17,3)</f>
        <v>15</v>
      </c>
      <c r="R49" s="11" t="str">
        <f>VLOOKUP(I49,edades!$B$3:$D$17,2)</f>
        <v>de 65 años a más</v>
      </c>
      <c r="S49" s="46" t="s">
        <v>1066</v>
      </c>
      <c r="T49" s="11">
        <v>1</v>
      </c>
      <c r="U49" s="11">
        <v>1</v>
      </c>
    </row>
    <row r="50" spans="1:21" x14ac:dyDescent="0.25">
      <c r="A50" s="11">
        <v>49</v>
      </c>
      <c r="B50" s="11">
        <v>201505</v>
      </c>
      <c r="C50" s="11">
        <v>1234</v>
      </c>
      <c r="D50" s="11">
        <v>1</v>
      </c>
      <c r="E50" s="16" t="s">
        <v>724</v>
      </c>
      <c r="F50" s="16" t="s">
        <v>5</v>
      </c>
      <c r="G50" s="23" t="s">
        <v>1793</v>
      </c>
      <c r="H50" s="13" t="s">
        <v>1277</v>
      </c>
      <c r="I50" s="13">
        <v>26</v>
      </c>
      <c r="J50" s="14">
        <v>42125</v>
      </c>
      <c r="K50" s="11" t="s">
        <v>2072</v>
      </c>
      <c r="L50" s="11" t="s">
        <v>9</v>
      </c>
      <c r="M50" s="13">
        <v>1</v>
      </c>
      <c r="N50" s="13" t="s">
        <v>2040</v>
      </c>
      <c r="O50" s="13">
        <v>2</v>
      </c>
      <c r="P50" s="13" t="s">
        <v>1277</v>
      </c>
      <c r="Q50" s="11">
        <f>VLOOKUP(I50,edades!$B$3:$D$17,3)</f>
        <v>7</v>
      </c>
      <c r="R50" s="11" t="str">
        <f>VLOOKUP(I50,edades!$B$3:$D$17,2)</f>
        <v>de 25 a 29 años</v>
      </c>
      <c r="S50" s="46" t="s">
        <v>9</v>
      </c>
      <c r="T50" s="11">
        <v>1</v>
      </c>
      <c r="U50" s="11">
        <v>1</v>
      </c>
    </row>
    <row r="51" spans="1:21" x14ac:dyDescent="0.25">
      <c r="A51" s="11">
        <v>50</v>
      </c>
      <c r="B51" s="11">
        <v>201505</v>
      </c>
      <c r="C51" s="11">
        <v>1234</v>
      </c>
      <c r="D51" s="11">
        <v>1</v>
      </c>
      <c r="E51" s="16" t="s">
        <v>512</v>
      </c>
      <c r="F51" s="16" t="s">
        <v>5</v>
      </c>
      <c r="G51" s="23" t="s">
        <v>1315</v>
      </c>
      <c r="H51" s="13" t="s">
        <v>1277</v>
      </c>
      <c r="I51" s="13">
        <v>67</v>
      </c>
      <c r="J51" s="14">
        <v>42133</v>
      </c>
      <c r="K51" s="11" t="s">
        <v>2073</v>
      </c>
      <c r="L51" s="11" t="s">
        <v>1010</v>
      </c>
      <c r="M51" s="13">
        <v>1</v>
      </c>
      <c r="N51" s="13" t="s">
        <v>2040</v>
      </c>
      <c r="O51" s="13">
        <v>2</v>
      </c>
      <c r="P51" s="13" t="s">
        <v>1277</v>
      </c>
      <c r="Q51" s="11">
        <f>VLOOKUP(I51,edades!$B$3:$D$17,3)</f>
        <v>15</v>
      </c>
      <c r="R51" s="11" t="str">
        <f>VLOOKUP(I51,edades!$B$3:$D$17,2)</f>
        <v>de 65 años a más</v>
      </c>
      <c r="S51" s="46" t="s">
        <v>1010</v>
      </c>
      <c r="T51" s="11">
        <v>1</v>
      </c>
      <c r="U51" s="11">
        <v>1</v>
      </c>
    </row>
    <row r="52" spans="1:21" x14ac:dyDescent="0.25">
      <c r="A52" s="11">
        <v>51</v>
      </c>
      <c r="B52" s="11">
        <v>201505</v>
      </c>
      <c r="C52" s="11">
        <v>1234</v>
      </c>
      <c r="D52" s="11">
        <v>1</v>
      </c>
      <c r="E52" s="16" t="s">
        <v>141</v>
      </c>
      <c r="F52" s="16" t="s">
        <v>5</v>
      </c>
      <c r="G52" s="23" t="s">
        <v>1338</v>
      </c>
      <c r="H52" s="13" t="s">
        <v>1277</v>
      </c>
      <c r="I52" s="13">
        <v>57</v>
      </c>
      <c r="J52" s="14">
        <v>42138</v>
      </c>
      <c r="K52" s="11" t="s">
        <v>2073</v>
      </c>
      <c r="L52" s="11" t="s">
        <v>1201</v>
      </c>
      <c r="M52" s="13">
        <v>1</v>
      </c>
      <c r="N52" s="13" t="s">
        <v>2040</v>
      </c>
      <c r="O52" s="13">
        <v>2</v>
      </c>
      <c r="P52" s="13" t="s">
        <v>1277</v>
      </c>
      <c r="Q52" s="11">
        <f>VLOOKUP(I52,edades!$B$3:$D$17,3)</f>
        <v>13</v>
      </c>
      <c r="R52" s="11" t="str">
        <f>VLOOKUP(I52,edades!$B$3:$D$17,2)</f>
        <v>de 55 a 59 años</v>
      </c>
      <c r="S52" s="46" t="s">
        <v>1201</v>
      </c>
      <c r="T52" s="11">
        <v>1</v>
      </c>
      <c r="U52" s="11">
        <v>1</v>
      </c>
    </row>
    <row r="53" spans="1:21" x14ac:dyDescent="0.25">
      <c r="A53" s="11">
        <v>52</v>
      </c>
      <c r="B53" s="11">
        <v>201505</v>
      </c>
      <c r="C53" s="11">
        <v>1234</v>
      </c>
      <c r="D53" s="11">
        <v>1</v>
      </c>
      <c r="E53" s="16" t="s">
        <v>159</v>
      </c>
      <c r="F53" s="16" t="s">
        <v>5</v>
      </c>
      <c r="G53" s="23" t="s">
        <v>1450</v>
      </c>
      <c r="H53" s="13" t="s">
        <v>1277</v>
      </c>
      <c r="I53" s="13">
        <v>46</v>
      </c>
      <c r="J53" s="14">
        <v>42129</v>
      </c>
      <c r="K53" s="11" t="s">
        <v>2078</v>
      </c>
      <c r="L53" s="11" t="s">
        <v>1163</v>
      </c>
      <c r="M53" s="13">
        <v>1</v>
      </c>
      <c r="N53" s="13" t="s">
        <v>2040</v>
      </c>
      <c r="O53" s="13">
        <v>2</v>
      </c>
      <c r="P53" s="13" t="s">
        <v>1277</v>
      </c>
      <c r="Q53" s="11">
        <f>VLOOKUP(I53,edades!$B$3:$D$17,3)</f>
        <v>11</v>
      </c>
      <c r="R53" s="11" t="str">
        <f>VLOOKUP(I53,edades!$B$3:$D$17,2)</f>
        <v>de 45 a 49 años</v>
      </c>
      <c r="S53" s="46" t="s">
        <v>1163</v>
      </c>
      <c r="T53" s="11">
        <v>1</v>
      </c>
      <c r="U53" s="11">
        <v>1</v>
      </c>
    </row>
    <row r="54" spans="1:21" x14ac:dyDescent="0.25">
      <c r="A54" s="11">
        <v>53</v>
      </c>
      <c r="B54" s="11">
        <v>201505</v>
      </c>
      <c r="C54" s="11">
        <v>1234</v>
      </c>
      <c r="D54" s="11">
        <v>1</v>
      </c>
      <c r="E54" s="16" t="s">
        <v>96</v>
      </c>
      <c r="F54" s="16" t="s">
        <v>5</v>
      </c>
      <c r="G54" s="23" t="s">
        <v>1577</v>
      </c>
      <c r="H54" s="13" t="s">
        <v>1277</v>
      </c>
      <c r="I54" s="13">
        <v>40</v>
      </c>
      <c r="J54" s="14">
        <v>42125</v>
      </c>
      <c r="K54" s="11" t="s">
        <v>2071</v>
      </c>
      <c r="L54" s="11" t="s">
        <v>953</v>
      </c>
      <c r="M54" s="13">
        <v>1</v>
      </c>
      <c r="N54" s="13" t="s">
        <v>2075</v>
      </c>
      <c r="O54" s="13">
        <v>2</v>
      </c>
      <c r="P54" s="13" t="s">
        <v>1277</v>
      </c>
      <c r="Q54" s="11">
        <f>VLOOKUP(I54,edades!$B$3:$D$17,3)</f>
        <v>10</v>
      </c>
      <c r="R54" s="11" t="str">
        <f>VLOOKUP(I54,edades!$B$3:$D$17,2)</f>
        <v>de 40 a 44 años</v>
      </c>
      <c r="S54" s="46" t="s">
        <v>953</v>
      </c>
      <c r="T54" s="11">
        <v>1</v>
      </c>
      <c r="U54" s="11">
        <v>1</v>
      </c>
    </row>
    <row r="55" spans="1:21" x14ac:dyDescent="0.25">
      <c r="A55" s="11">
        <v>54</v>
      </c>
      <c r="B55" s="11">
        <v>201505</v>
      </c>
      <c r="C55" s="11">
        <v>1234</v>
      </c>
      <c r="D55" s="11">
        <v>1</v>
      </c>
      <c r="E55" s="16" t="s">
        <v>137</v>
      </c>
      <c r="F55" s="16" t="s">
        <v>5</v>
      </c>
      <c r="G55" s="23" t="s">
        <v>1810</v>
      </c>
      <c r="H55" s="13" t="s">
        <v>1277</v>
      </c>
      <c r="I55" s="13">
        <v>78</v>
      </c>
      <c r="J55" s="14">
        <v>42125</v>
      </c>
      <c r="K55" s="11" t="s">
        <v>2072</v>
      </c>
      <c r="L55" s="11" t="s">
        <v>8</v>
      </c>
      <c r="M55" s="13">
        <v>1</v>
      </c>
      <c r="N55" s="13" t="s">
        <v>2040</v>
      </c>
      <c r="O55" s="13">
        <v>2</v>
      </c>
      <c r="P55" s="13" t="s">
        <v>1277</v>
      </c>
      <c r="Q55" s="11">
        <f>VLOOKUP(I55,edades!$B$3:$D$17,3)</f>
        <v>15</v>
      </c>
      <c r="R55" s="11" t="str">
        <f>VLOOKUP(I55,edades!$B$3:$D$17,2)</f>
        <v>de 65 años a más</v>
      </c>
      <c r="S55" s="46" t="s">
        <v>8</v>
      </c>
      <c r="T55" s="11">
        <v>1</v>
      </c>
      <c r="U55" s="11">
        <v>1</v>
      </c>
    </row>
    <row r="56" spans="1:21" x14ac:dyDescent="0.25">
      <c r="A56" s="11">
        <v>55</v>
      </c>
      <c r="B56" s="11">
        <v>201505</v>
      </c>
      <c r="C56" s="11">
        <v>1234</v>
      </c>
      <c r="D56" s="11">
        <v>1</v>
      </c>
      <c r="E56" s="16" t="s">
        <v>863</v>
      </c>
      <c r="F56" s="16" t="s">
        <v>5</v>
      </c>
      <c r="G56" s="23" t="s">
        <v>1469</v>
      </c>
      <c r="H56" s="13" t="s">
        <v>1277</v>
      </c>
      <c r="I56" s="13">
        <v>60</v>
      </c>
      <c r="J56" s="14">
        <v>42135</v>
      </c>
      <c r="K56" s="11" t="s">
        <v>2074</v>
      </c>
      <c r="L56" s="11" t="s">
        <v>260</v>
      </c>
      <c r="M56" s="13">
        <v>1</v>
      </c>
      <c r="N56" s="13" t="s">
        <v>2040</v>
      </c>
      <c r="O56" s="13">
        <v>2</v>
      </c>
      <c r="P56" s="13" t="s">
        <v>1277</v>
      </c>
      <c r="Q56" s="11">
        <f>VLOOKUP(I56,edades!$B$3:$D$17,3)</f>
        <v>14</v>
      </c>
      <c r="R56" s="11" t="str">
        <f>VLOOKUP(I56,edades!$B$3:$D$17,2)</f>
        <v>de 60 a 64 años</v>
      </c>
      <c r="S56" s="46" t="s">
        <v>260</v>
      </c>
      <c r="T56" s="11">
        <v>1</v>
      </c>
      <c r="U56" s="11">
        <v>1</v>
      </c>
    </row>
    <row r="57" spans="1:21" x14ac:dyDescent="0.25">
      <c r="A57" s="11">
        <v>56</v>
      </c>
      <c r="B57" s="11">
        <v>201505</v>
      </c>
      <c r="C57" s="11">
        <v>1234</v>
      </c>
      <c r="D57" s="11">
        <v>1</v>
      </c>
      <c r="E57" s="16" t="s">
        <v>132</v>
      </c>
      <c r="F57" s="16" t="s">
        <v>5</v>
      </c>
      <c r="G57" s="23" t="s">
        <v>1404</v>
      </c>
      <c r="H57" s="13" t="s">
        <v>1277</v>
      </c>
      <c r="I57" s="13">
        <v>48</v>
      </c>
      <c r="J57" s="14">
        <v>42129</v>
      </c>
      <c r="K57" s="11" t="s">
        <v>2074</v>
      </c>
      <c r="L57" s="11" t="s">
        <v>1155</v>
      </c>
      <c r="M57" s="13">
        <v>1</v>
      </c>
      <c r="N57" s="13" t="s">
        <v>2040</v>
      </c>
      <c r="O57" s="13">
        <v>2</v>
      </c>
      <c r="P57" s="13" t="s">
        <v>1277</v>
      </c>
      <c r="Q57" s="11">
        <f>VLOOKUP(I57,edades!$B$3:$D$17,3)</f>
        <v>11</v>
      </c>
      <c r="R57" s="11" t="str">
        <f>VLOOKUP(I57,edades!$B$3:$D$17,2)</f>
        <v>de 45 a 49 años</v>
      </c>
      <c r="S57" s="46" t="s">
        <v>1155</v>
      </c>
      <c r="T57" s="11">
        <v>1</v>
      </c>
      <c r="U57" s="11">
        <v>1</v>
      </c>
    </row>
    <row r="58" spans="1:21" x14ac:dyDescent="0.25">
      <c r="A58" s="11">
        <v>57</v>
      </c>
      <c r="B58" s="11">
        <v>201505</v>
      </c>
      <c r="C58" s="11">
        <v>1234</v>
      </c>
      <c r="D58" s="11">
        <v>1</v>
      </c>
      <c r="E58" s="16" t="s">
        <v>708</v>
      </c>
      <c r="F58" s="16" t="s">
        <v>5</v>
      </c>
      <c r="G58" s="23" t="s">
        <v>1620</v>
      </c>
      <c r="H58" s="13" t="s">
        <v>1276</v>
      </c>
      <c r="I58" s="13">
        <v>23</v>
      </c>
      <c r="J58" s="14">
        <v>42132</v>
      </c>
      <c r="K58" s="11" t="s">
        <v>2071</v>
      </c>
      <c r="L58" s="11" t="s">
        <v>1120</v>
      </c>
      <c r="M58" s="13">
        <v>1</v>
      </c>
      <c r="N58" s="13" t="s">
        <v>2040</v>
      </c>
      <c r="O58" s="13">
        <v>1</v>
      </c>
      <c r="P58" s="13" t="s">
        <v>2042</v>
      </c>
      <c r="Q58" s="11">
        <f>VLOOKUP(I58,edades!$B$3:$D$17,3)</f>
        <v>6</v>
      </c>
      <c r="R58" s="11" t="str">
        <f>VLOOKUP(I58,edades!$B$3:$D$17,2)</f>
        <v>de 20 a 24 años</v>
      </c>
      <c r="S58" s="46" t="s">
        <v>1120</v>
      </c>
      <c r="T58" s="11">
        <v>1</v>
      </c>
      <c r="U58" s="11">
        <v>1</v>
      </c>
    </row>
    <row r="59" spans="1:21" x14ac:dyDescent="0.25">
      <c r="A59" s="11">
        <v>58</v>
      </c>
      <c r="B59" s="11">
        <v>201505</v>
      </c>
      <c r="C59" s="11">
        <v>1234</v>
      </c>
      <c r="D59" s="11">
        <v>1</v>
      </c>
      <c r="E59" s="16" t="s">
        <v>105</v>
      </c>
      <c r="F59" s="16" t="s">
        <v>5</v>
      </c>
      <c r="G59" s="21" t="s">
        <v>1275</v>
      </c>
      <c r="H59" s="13" t="s">
        <v>1276</v>
      </c>
      <c r="I59" s="13">
        <v>81</v>
      </c>
      <c r="J59" s="14">
        <v>42154</v>
      </c>
      <c r="K59" s="11" t="s">
        <v>2071</v>
      </c>
      <c r="L59" s="21" t="s">
        <v>2080</v>
      </c>
      <c r="M59" s="13">
        <v>1</v>
      </c>
      <c r="N59" s="13" t="s">
        <v>2040</v>
      </c>
      <c r="O59" s="13">
        <v>1</v>
      </c>
      <c r="P59" s="13" t="s">
        <v>2042</v>
      </c>
      <c r="Q59" s="11">
        <f>VLOOKUP(I59,edades!$B$3:$D$17,3)</f>
        <v>15</v>
      </c>
      <c r="R59" s="11" t="str">
        <f>VLOOKUP(I59,edades!$B$3:$D$17,2)</f>
        <v>de 65 años a más</v>
      </c>
      <c r="S59" s="46" t="s">
        <v>2080</v>
      </c>
      <c r="T59" s="11">
        <v>0</v>
      </c>
      <c r="U59" s="22">
        <v>1</v>
      </c>
    </row>
    <row r="60" spans="1:21" x14ac:dyDescent="0.25">
      <c r="A60" s="11">
        <v>59</v>
      </c>
      <c r="B60" s="11">
        <v>201505</v>
      </c>
      <c r="C60" s="11">
        <v>1234</v>
      </c>
      <c r="D60" s="11">
        <v>1</v>
      </c>
      <c r="E60" s="16" t="s">
        <v>663</v>
      </c>
      <c r="F60" s="16" t="s">
        <v>5</v>
      </c>
      <c r="G60" s="23" t="s">
        <v>1585</v>
      </c>
      <c r="H60" s="13" t="s">
        <v>1276</v>
      </c>
      <c r="I60" s="13">
        <v>45</v>
      </c>
      <c r="J60" s="14">
        <v>42131</v>
      </c>
      <c r="K60" s="11" t="s">
        <v>2071</v>
      </c>
      <c r="L60" s="11" t="s">
        <v>1109</v>
      </c>
      <c r="M60" s="13">
        <v>1</v>
      </c>
      <c r="N60" s="13" t="s">
        <v>2040</v>
      </c>
      <c r="O60" s="13">
        <v>1</v>
      </c>
      <c r="P60" s="13" t="s">
        <v>2042</v>
      </c>
      <c r="Q60" s="11">
        <f>VLOOKUP(I60,edades!$B$3:$D$17,3)</f>
        <v>11</v>
      </c>
      <c r="R60" s="11" t="str">
        <f>VLOOKUP(I60,edades!$B$3:$D$17,2)</f>
        <v>de 45 a 49 años</v>
      </c>
      <c r="S60" s="46" t="s">
        <v>1109</v>
      </c>
      <c r="T60" s="11">
        <v>1</v>
      </c>
      <c r="U60" s="11">
        <v>1</v>
      </c>
    </row>
    <row r="61" spans="1:21" x14ac:dyDescent="0.25">
      <c r="A61" s="11">
        <v>60</v>
      </c>
      <c r="B61" s="11">
        <v>201505</v>
      </c>
      <c r="C61" s="11">
        <v>1234</v>
      </c>
      <c r="D61" s="11">
        <v>1</v>
      </c>
      <c r="E61" s="16" t="s">
        <v>335</v>
      </c>
      <c r="F61" s="16" t="s">
        <v>5</v>
      </c>
      <c r="G61" s="23" t="s">
        <v>1451</v>
      </c>
      <c r="H61" s="13" t="s">
        <v>1276</v>
      </c>
      <c r="I61" s="13">
        <v>80</v>
      </c>
      <c r="J61" s="14">
        <v>42141</v>
      </c>
      <c r="K61" s="11" t="s">
        <v>2074</v>
      </c>
      <c r="L61" s="11" t="s">
        <v>1086</v>
      </c>
      <c r="M61" s="13">
        <v>1</v>
      </c>
      <c r="N61" s="13" t="s">
        <v>2040</v>
      </c>
      <c r="O61" s="13">
        <v>1</v>
      </c>
      <c r="P61" s="13" t="s">
        <v>2042</v>
      </c>
      <c r="Q61" s="11">
        <f>VLOOKUP(I61,edades!$B$3:$D$17,3)</f>
        <v>15</v>
      </c>
      <c r="R61" s="11" t="str">
        <f>VLOOKUP(I61,edades!$B$3:$D$17,2)</f>
        <v>de 65 años a más</v>
      </c>
      <c r="S61" s="46" t="s">
        <v>1086</v>
      </c>
      <c r="T61" s="11">
        <v>1</v>
      </c>
      <c r="U61" s="11">
        <v>1</v>
      </c>
    </row>
    <row r="62" spans="1:21" x14ac:dyDescent="0.25">
      <c r="A62" s="11">
        <v>61</v>
      </c>
      <c r="B62" s="11">
        <v>201505</v>
      </c>
      <c r="C62" s="11">
        <v>1234</v>
      </c>
      <c r="D62" s="11">
        <v>1</v>
      </c>
      <c r="E62" s="16" t="s">
        <v>710</v>
      </c>
      <c r="F62" s="16" t="s">
        <v>5</v>
      </c>
      <c r="G62" s="23" t="s">
        <v>1706</v>
      </c>
      <c r="H62" s="13" t="s">
        <v>1277</v>
      </c>
      <c r="I62" s="13">
        <v>71</v>
      </c>
      <c r="J62" s="14">
        <v>42132</v>
      </c>
      <c r="K62" s="11" t="s">
        <v>2071</v>
      </c>
      <c r="L62" s="11" t="s">
        <v>1026</v>
      </c>
      <c r="M62" s="13">
        <v>1</v>
      </c>
      <c r="N62" s="13" t="s">
        <v>2040</v>
      </c>
      <c r="O62" s="13">
        <v>2</v>
      </c>
      <c r="P62" s="13" t="s">
        <v>1277</v>
      </c>
      <c r="Q62" s="11">
        <f>VLOOKUP(I62,edades!$B$3:$D$17,3)</f>
        <v>15</v>
      </c>
      <c r="R62" s="11" t="str">
        <f>VLOOKUP(I62,edades!$B$3:$D$17,2)</f>
        <v>de 65 años a más</v>
      </c>
      <c r="S62" s="46" t="s">
        <v>1026</v>
      </c>
      <c r="T62" s="11">
        <v>1</v>
      </c>
      <c r="U62" s="11">
        <v>1</v>
      </c>
    </row>
    <row r="63" spans="1:21" x14ac:dyDescent="0.25">
      <c r="A63" s="11">
        <v>62</v>
      </c>
      <c r="B63" s="11">
        <v>201505</v>
      </c>
      <c r="C63" s="11">
        <v>1234</v>
      </c>
      <c r="D63" s="11">
        <v>1</v>
      </c>
      <c r="E63" s="16" t="s">
        <v>612</v>
      </c>
      <c r="F63" s="16" t="s">
        <v>5</v>
      </c>
      <c r="G63" s="23" t="s">
        <v>1783</v>
      </c>
      <c r="H63" s="13" t="s">
        <v>1276</v>
      </c>
      <c r="I63" s="13">
        <v>71</v>
      </c>
      <c r="J63" s="14">
        <v>42135</v>
      </c>
      <c r="K63" s="11" t="s">
        <v>2072</v>
      </c>
      <c r="L63" s="11" t="s">
        <v>87</v>
      </c>
      <c r="M63" s="13">
        <v>1</v>
      </c>
      <c r="N63" s="13" t="s">
        <v>2040</v>
      </c>
      <c r="O63" s="13">
        <v>1</v>
      </c>
      <c r="P63" s="13" t="s">
        <v>2042</v>
      </c>
      <c r="Q63" s="11">
        <f>VLOOKUP(I63,edades!$B$3:$D$17,3)</f>
        <v>15</v>
      </c>
      <c r="R63" s="11" t="str">
        <f>VLOOKUP(I63,edades!$B$3:$D$17,2)</f>
        <v>de 65 años a más</v>
      </c>
      <c r="S63" s="46" t="s">
        <v>87</v>
      </c>
      <c r="T63" s="11">
        <v>1</v>
      </c>
      <c r="U63" s="11">
        <v>1</v>
      </c>
    </row>
    <row r="64" spans="1:21" x14ac:dyDescent="0.25">
      <c r="A64" s="11">
        <v>63</v>
      </c>
      <c r="B64" s="11">
        <v>201505</v>
      </c>
      <c r="C64" s="11">
        <v>1234</v>
      </c>
      <c r="D64" s="11">
        <v>1</v>
      </c>
      <c r="E64" s="16" t="s">
        <v>530</v>
      </c>
      <c r="F64" s="16" t="s">
        <v>5</v>
      </c>
      <c r="G64" s="23" t="s">
        <v>1323</v>
      </c>
      <c r="H64" s="13" t="s">
        <v>1277</v>
      </c>
      <c r="I64" s="13">
        <v>45</v>
      </c>
      <c r="J64" s="14">
        <v>42134</v>
      </c>
      <c r="K64" s="11" t="s">
        <v>2073</v>
      </c>
      <c r="L64" s="11" t="s">
        <v>1013</v>
      </c>
      <c r="M64" s="13">
        <v>1</v>
      </c>
      <c r="N64" s="13" t="s">
        <v>2040</v>
      </c>
      <c r="O64" s="13">
        <v>2</v>
      </c>
      <c r="P64" s="13" t="s">
        <v>1277</v>
      </c>
      <c r="Q64" s="11">
        <f>VLOOKUP(I64,edades!$B$3:$D$17,3)</f>
        <v>11</v>
      </c>
      <c r="R64" s="11" t="str">
        <f>VLOOKUP(I64,edades!$B$3:$D$17,2)</f>
        <v>de 45 a 49 años</v>
      </c>
      <c r="S64" s="46" t="s">
        <v>1013</v>
      </c>
      <c r="T64" s="11">
        <v>1</v>
      </c>
      <c r="U64" s="11">
        <v>1</v>
      </c>
    </row>
    <row r="65" spans="1:21" x14ac:dyDescent="0.25">
      <c r="A65" s="11">
        <v>64</v>
      </c>
      <c r="B65" s="11">
        <v>201505</v>
      </c>
      <c r="C65" s="11">
        <v>1234</v>
      </c>
      <c r="D65" s="11">
        <v>1</v>
      </c>
      <c r="E65" s="16" t="s">
        <v>53</v>
      </c>
      <c r="F65" s="16" t="s">
        <v>5</v>
      </c>
      <c r="G65" s="23" t="s">
        <v>1844</v>
      </c>
      <c r="H65" s="13" t="s">
        <v>1277</v>
      </c>
      <c r="I65" s="13">
        <v>65</v>
      </c>
      <c r="J65" s="14">
        <v>42125</v>
      </c>
      <c r="K65" s="11" t="s">
        <v>2072</v>
      </c>
      <c r="L65" s="11" t="s">
        <v>273</v>
      </c>
      <c r="M65" s="13">
        <v>1</v>
      </c>
      <c r="N65" s="13" t="s">
        <v>2040</v>
      </c>
      <c r="O65" s="13">
        <v>2</v>
      </c>
      <c r="P65" s="13" t="s">
        <v>1277</v>
      </c>
      <c r="Q65" s="11">
        <f>VLOOKUP(I65,edades!$B$3:$D$17,3)</f>
        <v>15</v>
      </c>
      <c r="R65" s="11" t="str">
        <f>VLOOKUP(I65,edades!$B$3:$D$17,2)</f>
        <v>de 65 años a más</v>
      </c>
      <c r="S65" s="46" t="s">
        <v>273</v>
      </c>
      <c r="T65" s="11">
        <v>1</v>
      </c>
      <c r="U65" s="11">
        <v>1</v>
      </c>
    </row>
    <row r="66" spans="1:21" x14ac:dyDescent="0.25">
      <c r="A66" s="11">
        <v>65</v>
      </c>
      <c r="B66" s="11">
        <v>201505</v>
      </c>
      <c r="C66" s="11">
        <v>1234</v>
      </c>
      <c r="D66" s="11">
        <v>1</v>
      </c>
      <c r="E66" s="16" t="s">
        <v>110</v>
      </c>
      <c r="F66" s="16" t="s">
        <v>5</v>
      </c>
      <c r="G66" s="23" t="s">
        <v>1641</v>
      </c>
      <c r="H66" s="13" t="s">
        <v>1276</v>
      </c>
      <c r="I66" s="13">
        <v>62</v>
      </c>
      <c r="J66" s="14">
        <v>42129</v>
      </c>
      <c r="K66" s="11" t="s">
        <v>2071</v>
      </c>
      <c r="L66" s="11" t="s">
        <v>55</v>
      </c>
      <c r="M66" s="13">
        <v>1</v>
      </c>
      <c r="N66" s="13" t="s">
        <v>2040</v>
      </c>
      <c r="O66" s="13">
        <v>1</v>
      </c>
      <c r="P66" s="13" t="s">
        <v>2042</v>
      </c>
      <c r="Q66" s="11">
        <f>VLOOKUP(I66,edades!$B$3:$D$17,3)</f>
        <v>14</v>
      </c>
      <c r="R66" s="11" t="str">
        <f>VLOOKUP(I66,edades!$B$3:$D$17,2)</f>
        <v>de 60 a 64 años</v>
      </c>
      <c r="S66" s="46" t="s">
        <v>55</v>
      </c>
      <c r="T66" s="11">
        <v>1</v>
      </c>
      <c r="U66" s="11">
        <v>1</v>
      </c>
    </row>
    <row r="67" spans="1:21" x14ac:dyDescent="0.25">
      <c r="A67" s="11">
        <v>66</v>
      </c>
      <c r="B67" s="11">
        <v>201505</v>
      </c>
      <c r="C67" s="11">
        <v>1234</v>
      </c>
      <c r="D67" s="11">
        <v>1</v>
      </c>
      <c r="E67" s="16" t="s">
        <v>127</v>
      </c>
      <c r="F67" s="16" t="s">
        <v>5</v>
      </c>
      <c r="G67" s="23" t="s">
        <v>1581</v>
      </c>
      <c r="H67" s="13" t="s">
        <v>1276</v>
      </c>
      <c r="I67" s="13">
        <v>39</v>
      </c>
      <c r="J67" s="14">
        <v>42134</v>
      </c>
      <c r="K67" s="11" t="s">
        <v>2071</v>
      </c>
      <c r="L67" s="11" t="s">
        <v>1035</v>
      </c>
      <c r="M67" s="13">
        <v>1</v>
      </c>
      <c r="N67" s="13" t="s">
        <v>2075</v>
      </c>
      <c r="O67" s="13">
        <v>1</v>
      </c>
      <c r="P67" s="13" t="s">
        <v>2042</v>
      </c>
      <c r="Q67" s="11">
        <f>VLOOKUP(I67,edades!$B$3:$D$17,3)</f>
        <v>9</v>
      </c>
      <c r="R67" s="11" t="str">
        <f>VLOOKUP(I67,edades!$B$3:$D$17,2)</f>
        <v>de 35 a 39 años</v>
      </c>
      <c r="S67" s="46" t="s">
        <v>1035</v>
      </c>
      <c r="T67" s="11">
        <v>1</v>
      </c>
      <c r="U67" s="11">
        <v>1</v>
      </c>
    </row>
    <row r="68" spans="1:21" x14ac:dyDescent="0.25">
      <c r="A68" s="11">
        <v>67</v>
      </c>
      <c r="B68" s="11">
        <v>201505</v>
      </c>
      <c r="C68" s="11">
        <v>1234</v>
      </c>
      <c r="D68" s="11">
        <v>1</v>
      </c>
      <c r="E68" s="16" t="s">
        <v>703</v>
      </c>
      <c r="F68" s="16" t="s">
        <v>5</v>
      </c>
      <c r="G68" s="23" t="s">
        <v>1612</v>
      </c>
      <c r="H68" s="13" t="s">
        <v>1276</v>
      </c>
      <c r="I68" s="13">
        <v>63</v>
      </c>
      <c r="J68" s="14">
        <v>42133</v>
      </c>
      <c r="K68" s="11" t="s">
        <v>2071</v>
      </c>
      <c r="L68" s="11" t="s">
        <v>1045</v>
      </c>
      <c r="M68" s="13">
        <v>1</v>
      </c>
      <c r="N68" s="13" t="s">
        <v>2040</v>
      </c>
      <c r="O68" s="13">
        <v>1</v>
      </c>
      <c r="P68" s="13" t="s">
        <v>2042</v>
      </c>
      <c r="Q68" s="11">
        <f>VLOOKUP(I68,edades!$B$3:$D$17,3)</f>
        <v>14</v>
      </c>
      <c r="R68" s="11" t="str">
        <f>VLOOKUP(I68,edades!$B$3:$D$17,2)</f>
        <v>de 60 a 64 años</v>
      </c>
      <c r="S68" s="46" t="s">
        <v>1045</v>
      </c>
      <c r="T68" s="11">
        <v>1</v>
      </c>
      <c r="U68" s="11">
        <v>1</v>
      </c>
    </row>
    <row r="69" spans="1:21" x14ac:dyDescent="0.25">
      <c r="A69" s="11">
        <v>68</v>
      </c>
      <c r="B69" s="11">
        <v>201505</v>
      </c>
      <c r="C69" s="11">
        <v>1234</v>
      </c>
      <c r="D69" s="11">
        <v>1</v>
      </c>
      <c r="E69" s="16" t="s">
        <v>217</v>
      </c>
      <c r="F69" s="16" t="s">
        <v>5</v>
      </c>
      <c r="G69" s="23" t="s">
        <v>1382</v>
      </c>
      <c r="H69" s="13" t="s">
        <v>1277</v>
      </c>
      <c r="I69" s="13">
        <v>77</v>
      </c>
      <c r="J69" s="14">
        <v>42133</v>
      </c>
      <c r="K69" s="11" t="s">
        <v>2073</v>
      </c>
      <c r="L69" s="11" t="s">
        <v>1009</v>
      </c>
      <c r="M69" s="13">
        <v>1</v>
      </c>
      <c r="N69" s="13" t="s">
        <v>2040</v>
      </c>
      <c r="O69" s="13">
        <v>2</v>
      </c>
      <c r="P69" s="13" t="s">
        <v>1277</v>
      </c>
      <c r="Q69" s="11">
        <f>VLOOKUP(I69,edades!$B$3:$D$17,3)</f>
        <v>15</v>
      </c>
      <c r="R69" s="11" t="str">
        <f>VLOOKUP(I69,edades!$B$3:$D$17,2)</f>
        <v>de 65 años a más</v>
      </c>
      <c r="S69" s="46" t="s">
        <v>1009</v>
      </c>
      <c r="T69" s="11">
        <v>1</v>
      </c>
      <c r="U69" s="11">
        <v>1</v>
      </c>
    </row>
    <row r="70" spans="1:21" x14ac:dyDescent="0.25">
      <c r="A70" s="11">
        <v>69</v>
      </c>
      <c r="B70" s="11">
        <v>201505</v>
      </c>
      <c r="C70" s="11">
        <v>1234</v>
      </c>
      <c r="D70" s="11">
        <v>1</v>
      </c>
      <c r="E70" s="16" t="s">
        <v>578</v>
      </c>
      <c r="F70" s="16" t="s">
        <v>5</v>
      </c>
      <c r="G70" s="23" t="s">
        <v>1376</v>
      </c>
      <c r="H70" s="13" t="s">
        <v>1277</v>
      </c>
      <c r="I70" s="13">
        <v>49</v>
      </c>
      <c r="J70" s="14">
        <v>42125</v>
      </c>
      <c r="K70" s="11" t="s">
        <v>2073</v>
      </c>
      <c r="L70" s="11" t="s">
        <v>941</v>
      </c>
      <c r="M70" s="13">
        <v>1</v>
      </c>
      <c r="N70" s="13" t="s">
        <v>2040</v>
      </c>
      <c r="O70" s="13">
        <v>2</v>
      </c>
      <c r="P70" s="13" t="s">
        <v>1277</v>
      </c>
      <c r="Q70" s="11">
        <f>VLOOKUP(I70,edades!$B$3:$D$17,3)</f>
        <v>11</v>
      </c>
      <c r="R70" s="11" t="str">
        <f>VLOOKUP(I70,edades!$B$3:$D$17,2)</f>
        <v>de 45 a 49 años</v>
      </c>
      <c r="S70" s="46" t="s">
        <v>941</v>
      </c>
      <c r="T70" s="11">
        <v>1</v>
      </c>
      <c r="U70" s="11">
        <v>1</v>
      </c>
    </row>
    <row r="71" spans="1:21" x14ac:dyDescent="0.25">
      <c r="A71" s="11">
        <v>70</v>
      </c>
      <c r="B71" s="11">
        <v>201505</v>
      </c>
      <c r="C71" s="11">
        <v>1234</v>
      </c>
      <c r="D71" s="11">
        <v>1</v>
      </c>
      <c r="E71" s="16" t="s">
        <v>150</v>
      </c>
      <c r="F71" s="16" t="s">
        <v>5</v>
      </c>
      <c r="G71" s="23" t="s">
        <v>1491</v>
      </c>
      <c r="H71" s="13" t="s">
        <v>1276</v>
      </c>
      <c r="I71" s="13">
        <v>76</v>
      </c>
      <c r="J71" s="14">
        <v>42125</v>
      </c>
      <c r="K71" s="11" t="s">
        <v>2074</v>
      </c>
      <c r="L71" s="11" t="s">
        <v>1058</v>
      </c>
      <c r="M71" s="13">
        <v>1</v>
      </c>
      <c r="N71" s="13" t="s">
        <v>2040</v>
      </c>
      <c r="O71" s="13">
        <v>1</v>
      </c>
      <c r="P71" s="13" t="s">
        <v>2042</v>
      </c>
      <c r="Q71" s="11">
        <f>VLOOKUP(I71,edades!$B$3:$D$17,3)</f>
        <v>15</v>
      </c>
      <c r="R71" s="11" t="str">
        <f>VLOOKUP(I71,edades!$B$3:$D$17,2)</f>
        <v>de 65 años a más</v>
      </c>
      <c r="S71" s="46" t="s">
        <v>1058</v>
      </c>
      <c r="T71" s="11">
        <v>1</v>
      </c>
      <c r="U71" s="11">
        <v>1</v>
      </c>
    </row>
    <row r="72" spans="1:21" x14ac:dyDescent="0.25">
      <c r="A72" s="11">
        <v>71</v>
      </c>
      <c r="B72" s="11">
        <v>201505</v>
      </c>
      <c r="C72" s="11">
        <v>1234</v>
      </c>
      <c r="D72" s="11">
        <v>1</v>
      </c>
      <c r="E72" s="16" t="s">
        <v>603</v>
      </c>
      <c r="F72" s="16" t="s">
        <v>5</v>
      </c>
      <c r="G72" s="23" t="s">
        <v>1728</v>
      </c>
      <c r="H72" s="13" t="s">
        <v>1276</v>
      </c>
      <c r="I72" s="13">
        <v>48</v>
      </c>
      <c r="J72" s="14">
        <v>42134</v>
      </c>
      <c r="K72" s="11" t="s">
        <v>2071</v>
      </c>
      <c r="L72" s="11" t="s">
        <v>6</v>
      </c>
      <c r="M72" s="13">
        <v>1</v>
      </c>
      <c r="N72" s="13" t="s">
        <v>2040</v>
      </c>
      <c r="O72" s="13">
        <v>1</v>
      </c>
      <c r="P72" s="13" t="s">
        <v>2042</v>
      </c>
      <c r="Q72" s="11">
        <f>VLOOKUP(I72,edades!$B$3:$D$17,3)</f>
        <v>11</v>
      </c>
      <c r="R72" s="11" t="str">
        <f>VLOOKUP(I72,edades!$B$3:$D$17,2)</f>
        <v>de 45 a 49 años</v>
      </c>
      <c r="S72" s="46" t="s">
        <v>6</v>
      </c>
      <c r="T72" s="11">
        <v>1</v>
      </c>
      <c r="U72" s="11">
        <v>1</v>
      </c>
    </row>
    <row r="73" spans="1:21" x14ac:dyDescent="0.25">
      <c r="A73" s="11">
        <v>72</v>
      </c>
      <c r="B73" s="11">
        <v>201505</v>
      </c>
      <c r="C73" s="11">
        <v>1234</v>
      </c>
      <c r="D73" s="11">
        <v>1</v>
      </c>
      <c r="E73" s="16" t="s">
        <v>130</v>
      </c>
      <c r="F73" s="16" t="s">
        <v>5</v>
      </c>
      <c r="G73" s="23" t="s">
        <v>1604</v>
      </c>
      <c r="H73" s="13" t="s">
        <v>1276</v>
      </c>
      <c r="I73" s="13">
        <v>45</v>
      </c>
      <c r="J73" s="14">
        <v>42135</v>
      </c>
      <c r="K73" s="11" t="s">
        <v>2071</v>
      </c>
      <c r="L73" s="11" t="s">
        <v>1073</v>
      </c>
      <c r="M73" s="13">
        <v>1</v>
      </c>
      <c r="N73" s="13" t="s">
        <v>2040</v>
      </c>
      <c r="O73" s="13">
        <v>1</v>
      </c>
      <c r="P73" s="13" t="s">
        <v>2042</v>
      </c>
      <c r="Q73" s="11">
        <f>VLOOKUP(I73,edades!$B$3:$D$17,3)</f>
        <v>11</v>
      </c>
      <c r="R73" s="11" t="str">
        <f>VLOOKUP(I73,edades!$B$3:$D$17,2)</f>
        <v>de 45 a 49 años</v>
      </c>
      <c r="S73" s="46" t="s">
        <v>1073</v>
      </c>
      <c r="T73" s="11">
        <v>1</v>
      </c>
      <c r="U73" s="11">
        <v>1</v>
      </c>
    </row>
    <row r="74" spans="1:21" x14ac:dyDescent="0.25">
      <c r="A74" s="11">
        <v>73</v>
      </c>
      <c r="B74" s="11">
        <v>201505</v>
      </c>
      <c r="C74" s="11">
        <v>1234</v>
      </c>
      <c r="D74" s="11">
        <v>1</v>
      </c>
      <c r="E74" s="16" t="s">
        <v>816</v>
      </c>
      <c r="F74" s="16" t="s">
        <v>5</v>
      </c>
      <c r="G74" s="23" t="s">
        <v>1357</v>
      </c>
      <c r="H74" s="13" t="s">
        <v>1277</v>
      </c>
      <c r="I74" s="13">
        <v>46</v>
      </c>
      <c r="J74" s="14">
        <v>42132</v>
      </c>
      <c r="K74" s="11" t="s">
        <v>2073</v>
      </c>
      <c r="L74" s="11" t="s">
        <v>1236</v>
      </c>
      <c r="M74" s="13">
        <v>1</v>
      </c>
      <c r="N74" s="13" t="s">
        <v>2040</v>
      </c>
      <c r="O74" s="13">
        <v>2</v>
      </c>
      <c r="P74" s="13" t="s">
        <v>1277</v>
      </c>
      <c r="Q74" s="11">
        <f>VLOOKUP(I74,edades!$B$3:$D$17,3)</f>
        <v>11</v>
      </c>
      <c r="R74" s="11" t="str">
        <f>VLOOKUP(I74,edades!$B$3:$D$17,2)</f>
        <v>de 45 a 49 años</v>
      </c>
      <c r="S74" s="46" t="s">
        <v>1236</v>
      </c>
      <c r="T74" s="11">
        <v>1</v>
      </c>
      <c r="U74" s="11">
        <v>1</v>
      </c>
    </row>
    <row r="75" spans="1:21" x14ac:dyDescent="0.25">
      <c r="A75" s="11">
        <v>74</v>
      </c>
      <c r="B75" s="11">
        <v>201505</v>
      </c>
      <c r="C75" s="11">
        <v>1234</v>
      </c>
      <c r="D75" s="11">
        <v>1</v>
      </c>
      <c r="E75" s="16" t="s">
        <v>48</v>
      </c>
      <c r="F75" s="16" t="s">
        <v>5</v>
      </c>
      <c r="G75" s="23" t="s">
        <v>1852</v>
      </c>
      <c r="H75" s="13" t="s">
        <v>1277</v>
      </c>
      <c r="I75" s="13">
        <v>87</v>
      </c>
      <c r="J75" s="14">
        <v>42125</v>
      </c>
      <c r="K75" s="11" t="s">
        <v>2072</v>
      </c>
      <c r="L75" s="11" t="s">
        <v>309</v>
      </c>
      <c r="M75" s="13">
        <v>1</v>
      </c>
      <c r="N75" s="13" t="s">
        <v>2040</v>
      </c>
      <c r="O75" s="13">
        <v>2</v>
      </c>
      <c r="P75" s="13" t="s">
        <v>1277</v>
      </c>
      <c r="Q75" s="11">
        <f>VLOOKUP(I75,edades!$B$3:$D$17,3)</f>
        <v>15</v>
      </c>
      <c r="R75" s="11" t="str">
        <f>VLOOKUP(I75,edades!$B$3:$D$17,2)</f>
        <v>de 65 años a más</v>
      </c>
      <c r="S75" s="46" t="s">
        <v>309</v>
      </c>
      <c r="T75" s="11">
        <v>1</v>
      </c>
      <c r="U75" s="11">
        <v>1</v>
      </c>
    </row>
    <row r="76" spans="1:21" x14ac:dyDescent="0.25">
      <c r="A76" s="11">
        <v>75</v>
      </c>
      <c r="B76" s="11">
        <v>201505</v>
      </c>
      <c r="C76" s="11">
        <v>1234</v>
      </c>
      <c r="D76" s="11">
        <v>1</v>
      </c>
      <c r="E76" s="16" t="s">
        <v>106</v>
      </c>
      <c r="F76" s="16" t="s">
        <v>5</v>
      </c>
      <c r="G76" s="23" t="s">
        <v>1686</v>
      </c>
      <c r="H76" s="13" t="s">
        <v>1277</v>
      </c>
      <c r="I76" s="13">
        <v>39</v>
      </c>
      <c r="J76" s="14">
        <v>42125</v>
      </c>
      <c r="K76" s="11" t="s">
        <v>2071</v>
      </c>
      <c r="L76" s="11" t="s">
        <v>959</v>
      </c>
      <c r="M76" s="13">
        <v>1</v>
      </c>
      <c r="N76" s="13" t="s">
        <v>2040</v>
      </c>
      <c r="O76" s="13">
        <v>2</v>
      </c>
      <c r="P76" s="13" t="s">
        <v>1277</v>
      </c>
      <c r="Q76" s="11">
        <f>VLOOKUP(I76,edades!$B$3:$D$17,3)</f>
        <v>9</v>
      </c>
      <c r="R76" s="11" t="str">
        <f>VLOOKUP(I76,edades!$B$3:$D$17,2)</f>
        <v>de 35 a 39 años</v>
      </c>
      <c r="S76" s="46" t="s">
        <v>959</v>
      </c>
      <c r="T76" s="11">
        <v>1</v>
      </c>
      <c r="U76" s="11">
        <v>1</v>
      </c>
    </row>
    <row r="77" spans="1:21" x14ac:dyDescent="0.25">
      <c r="A77" s="11">
        <v>76</v>
      </c>
      <c r="B77" s="11">
        <v>201505</v>
      </c>
      <c r="C77" s="11">
        <v>1234</v>
      </c>
      <c r="D77" s="11">
        <v>1</v>
      </c>
      <c r="E77" s="16" t="s">
        <v>81</v>
      </c>
      <c r="F77" s="16" t="s">
        <v>5</v>
      </c>
      <c r="G77" s="23" t="s">
        <v>1695</v>
      </c>
      <c r="H77" s="13" t="s">
        <v>1277</v>
      </c>
      <c r="I77" s="13">
        <v>63</v>
      </c>
      <c r="J77" s="14">
        <v>42130</v>
      </c>
      <c r="K77" s="11" t="s">
        <v>2071</v>
      </c>
      <c r="L77" s="11" t="s">
        <v>1106</v>
      </c>
      <c r="M77" s="13">
        <v>1</v>
      </c>
      <c r="N77" s="13" t="s">
        <v>2040</v>
      </c>
      <c r="O77" s="13">
        <v>2</v>
      </c>
      <c r="P77" s="13" t="s">
        <v>1277</v>
      </c>
      <c r="Q77" s="11">
        <f>VLOOKUP(I77,edades!$B$3:$D$17,3)</f>
        <v>14</v>
      </c>
      <c r="R77" s="11" t="str">
        <f>VLOOKUP(I77,edades!$B$3:$D$17,2)</f>
        <v>de 60 a 64 años</v>
      </c>
      <c r="S77" s="46" t="s">
        <v>1106</v>
      </c>
      <c r="T77" s="11">
        <v>1</v>
      </c>
      <c r="U77" s="11">
        <v>1</v>
      </c>
    </row>
    <row r="78" spans="1:21" x14ac:dyDescent="0.25">
      <c r="A78" s="11">
        <v>77</v>
      </c>
      <c r="B78" s="11">
        <v>201505</v>
      </c>
      <c r="C78" s="11">
        <v>1234</v>
      </c>
      <c r="D78" s="11">
        <v>1</v>
      </c>
      <c r="E78" s="16" t="s">
        <v>300</v>
      </c>
      <c r="F78" s="16" t="s">
        <v>5</v>
      </c>
      <c r="G78" s="23" t="s">
        <v>1445</v>
      </c>
      <c r="H78" s="13" t="s">
        <v>1276</v>
      </c>
      <c r="I78" s="13">
        <v>15</v>
      </c>
      <c r="J78" s="14">
        <v>42135</v>
      </c>
      <c r="K78" s="11" t="s">
        <v>2074</v>
      </c>
      <c r="L78" s="11" t="s">
        <v>1230</v>
      </c>
      <c r="M78" s="13">
        <v>1</v>
      </c>
      <c r="N78" s="13" t="s">
        <v>2040</v>
      </c>
      <c r="O78" s="13">
        <v>1</v>
      </c>
      <c r="P78" s="13" t="s">
        <v>2042</v>
      </c>
      <c r="Q78" s="11">
        <f>VLOOKUP(I78,edades!$B$3:$D$17,3)</f>
        <v>5</v>
      </c>
      <c r="R78" s="11" t="str">
        <f>VLOOKUP(I78,edades!$B$3:$D$17,2)</f>
        <v>de 15 a 19 años</v>
      </c>
      <c r="S78" s="46" t="s">
        <v>1230</v>
      </c>
      <c r="T78" s="11">
        <v>1</v>
      </c>
      <c r="U78" s="11">
        <v>1</v>
      </c>
    </row>
    <row r="79" spans="1:21" x14ac:dyDescent="0.25">
      <c r="A79" s="11">
        <v>78</v>
      </c>
      <c r="B79" s="11">
        <v>201505</v>
      </c>
      <c r="C79" s="11">
        <v>1234</v>
      </c>
      <c r="D79" s="11">
        <v>1</v>
      </c>
      <c r="E79" s="16" t="s">
        <v>804</v>
      </c>
      <c r="F79" s="16" t="s">
        <v>5</v>
      </c>
      <c r="G79" s="23" t="s">
        <v>1311</v>
      </c>
      <c r="H79" s="13" t="s">
        <v>1277</v>
      </c>
      <c r="I79" s="13">
        <v>45</v>
      </c>
      <c r="J79" s="14">
        <v>42133</v>
      </c>
      <c r="K79" s="11" t="s">
        <v>2073</v>
      </c>
      <c r="L79" s="11" t="s">
        <v>1013</v>
      </c>
      <c r="M79" s="13">
        <v>1</v>
      </c>
      <c r="N79" s="13" t="s">
        <v>2040</v>
      </c>
      <c r="O79" s="13">
        <v>2</v>
      </c>
      <c r="P79" s="13" t="s">
        <v>1277</v>
      </c>
      <c r="Q79" s="11">
        <f>VLOOKUP(I79,edades!$B$3:$D$17,3)</f>
        <v>11</v>
      </c>
      <c r="R79" s="11" t="str">
        <f>VLOOKUP(I79,edades!$B$3:$D$17,2)</f>
        <v>de 45 a 49 años</v>
      </c>
      <c r="S79" s="46" t="s">
        <v>1013</v>
      </c>
      <c r="T79" s="11">
        <v>1</v>
      </c>
      <c r="U79" s="11">
        <v>1</v>
      </c>
    </row>
    <row r="80" spans="1:21" x14ac:dyDescent="0.25">
      <c r="A80" s="11">
        <v>79</v>
      </c>
      <c r="B80" s="11">
        <v>201505</v>
      </c>
      <c r="C80" s="11">
        <v>1234</v>
      </c>
      <c r="D80" s="11">
        <v>1</v>
      </c>
      <c r="E80" s="16" t="s">
        <v>212</v>
      </c>
      <c r="F80" s="16" t="s">
        <v>5</v>
      </c>
      <c r="G80" s="23" t="s">
        <v>1386</v>
      </c>
      <c r="H80" s="13" t="s">
        <v>1277</v>
      </c>
      <c r="I80" s="13">
        <v>74</v>
      </c>
      <c r="J80" s="14">
        <v>42130</v>
      </c>
      <c r="K80" s="11" t="s">
        <v>2073</v>
      </c>
      <c r="L80" s="11" t="s">
        <v>989</v>
      </c>
      <c r="M80" s="13">
        <v>1</v>
      </c>
      <c r="N80" s="13" t="s">
        <v>2040</v>
      </c>
      <c r="O80" s="13">
        <v>2</v>
      </c>
      <c r="P80" s="13" t="s">
        <v>1277</v>
      </c>
      <c r="Q80" s="11">
        <f>VLOOKUP(I80,edades!$B$3:$D$17,3)</f>
        <v>15</v>
      </c>
      <c r="R80" s="11" t="str">
        <f>VLOOKUP(I80,edades!$B$3:$D$17,2)</f>
        <v>de 65 años a más</v>
      </c>
      <c r="S80" s="46" t="s">
        <v>989</v>
      </c>
      <c r="T80" s="11">
        <v>1</v>
      </c>
      <c r="U80" s="11">
        <v>1</v>
      </c>
    </row>
    <row r="81" spans="1:21" x14ac:dyDescent="0.25">
      <c r="A81" s="11">
        <v>80</v>
      </c>
      <c r="B81" s="11">
        <v>201505</v>
      </c>
      <c r="C81" s="11">
        <v>1234</v>
      </c>
      <c r="D81" s="11">
        <v>1</v>
      </c>
      <c r="E81" s="16" t="s">
        <v>92</v>
      </c>
      <c r="F81" s="16" t="s">
        <v>5</v>
      </c>
      <c r="G81" s="23" t="s">
        <v>1768</v>
      </c>
      <c r="H81" s="13" t="s">
        <v>1276</v>
      </c>
      <c r="I81" s="13">
        <v>74</v>
      </c>
      <c r="J81" s="14">
        <v>42134</v>
      </c>
      <c r="K81" s="11" t="s">
        <v>2072</v>
      </c>
      <c r="L81" s="11" t="s">
        <v>93</v>
      </c>
      <c r="M81" s="13">
        <v>1</v>
      </c>
      <c r="N81" s="13" t="s">
        <v>2040</v>
      </c>
      <c r="O81" s="13">
        <v>1</v>
      </c>
      <c r="P81" s="13" t="s">
        <v>2042</v>
      </c>
      <c r="Q81" s="11">
        <f>VLOOKUP(I81,edades!$B$3:$D$17,3)</f>
        <v>15</v>
      </c>
      <c r="R81" s="11" t="str">
        <f>VLOOKUP(I81,edades!$B$3:$D$17,2)</f>
        <v>de 65 años a más</v>
      </c>
      <c r="S81" s="46" t="s">
        <v>93</v>
      </c>
      <c r="T81" s="11">
        <v>1</v>
      </c>
      <c r="U81" s="11">
        <v>1</v>
      </c>
    </row>
    <row r="82" spans="1:21" x14ac:dyDescent="0.25">
      <c r="A82" s="11">
        <v>81</v>
      </c>
      <c r="B82" s="11">
        <v>201505</v>
      </c>
      <c r="C82" s="11">
        <v>1234</v>
      </c>
      <c r="D82" s="11">
        <v>1</v>
      </c>
      <c r="E82" s="16" t="s">
        <v>357</v>
      </c>
      <c r="F82" s="16" t="s">
        <v>5</v>
      </c>
      <c r="G82" s="23" t="s">
        <v>1555</v>
      </c>
      <c r="H82" s="13" t="s">
        <v>1277</v>
      </c>
      <c r="I82" s="13">
        <v>50</v>
      </c>
      <c r="J82" s="14">
        <v>42129</v>
      </c>
      <c r="K82" s="11" t="s">
        <v>2071</v>
      </c>
      <c r="L82" s="11" t="s">
        <v>1204</v>
      </c>
      <c r="M82" s="13">
        <v>1</v>
      </c>
      <c r="N82" s="13" t="s">
        <v>2040</v>
      </c>
      <c r="O82" s="13">
        <v>2</v>
      </c>
      <c r="P82" s="13" t="s">
        <v>1277</v>
      </c>
      <c r="Q82" s="11">
        <f>VLOOKUP(I82,edades!$B$3:$D$17,3)</f>
        <v>12</v>
      </c>
      <c r="R82" s="11" t="str">
        <f>VLOOKUP(I82,edades!$B$3:$D$17,2)</f>
        <v>de 50 a 54 años</v>
      </c>
      <c r="S82" s="46" t="s">
        <v>1204</v>
      </c>
      <c r="T82" s="11">
        <v>1</v>
      </c>
      <c r="U82" s="11">
        <v>1</v>
      </c>
    </row>
    <row r="83" spans="1:21" x14ac:dyDescent="0.25">
      <c r="A83" s="11">
        <v>82</v>
      </c>
      <c r="B83" s="11">
        <v>201505</v>
      </c>
      <c r="C83" s="11">
        <v>1234</v>
      </c>
      <c r="D83" s="11">
        <v>1</v>
      </c>
      <c r="E83" s="16" t="s">
        <v>116</v>
      </c>
      <c r="F83" s="16" t="s">
        <v>5</v>
      </c>
      <c r="G83" s="23" t="s">
        <v>1603</v>
      </c>
      <c r="H83" s="13" t="s">
        <v>1277</v>
      </c>
      <c r="I83" s="13">
        <v>53</v>
      </c>
      <c r="J83" s="14">
        <v>42132</v>
      </c>
      <c r="K83" s="11" t="s">
        <v>2071</v>
      </c>
      <c r="L83" s="11" t="s">
        <v>1114</v>
      </c>
      <c r="M83" s="13">
        <v>1</v>
      </c>
      <c r="N83" s="13" t="s">
        <v>2040</v>
      </c>
      <c r="O83" s="13">
        <v>2</v>
      </c>
      <c r="P83" s="13" t="s">
        <v>1277</v>
      </c>
      <c r="Q83" s="11">
        <f>VLOOKUP(I83,edades!$B$3:$D$17,3)</f>
        <v>12</v>
      </c>
      <c r="R83" s="11" t="str">
        <f>VLOOKUP(I83,edades!$B$3:$D$17,2)</f>
        <v>de 50 a 54 años</v>
      </c>
      <c r="S83" s="46" t="s">
        <v>1114</v>
      </c>
      <c r="T83" s="11">
        <v>1</v>
      </c>
      <c r="U83" s="11">
        <v>1</v>
      </c>
    </row>
    <row r="84" spans="1:21" x14ac:dyDescent="0.25">
      <c r="A84" s="11">
        <v>83</v>
      </c>
      <c r="B84" s="11">
        <v>201505</v>
      </c>
      <c r="C84" s="11">
        <v>1234</v>
      </c>
      <c r="D84" s="11">
        <v>1</v>
      </c>
      <c r="E84" s="16" t="s">
        <v>398</v>
      </c>
      <c r="F84" s="16" t="s">
        <v>5</v>
      </c>
      <c r="G84" s="23" t="s">
        <v>1694</v>
      </c>
      <c r="H84" s="13" t="s">
        <v>1276</v>
      </c>
      <c r="I84" s="13">
        <v>37</v>
      </c>
      <c r="J84" s="14">
        <v>42129</v>
      </c>
      <c r="K84" s="11" t="s">
        <v>2071</v>
      </c>
      <c r="L84" s="11" t="s">
        <v>1212</v>
      </c>
      <c r="M84" s="13">
        <v>1</v>
      </c>
      <c r="N84" s="13" t="s">
        <v>2040</v>
      </c>
      <c r="O84" s="13">
        <v>1</v>
      </c>
      <c r="P84" s="13" t="s">
        <v>2042</v>
      </c>
      <c r="Q84" s="11">
        <f>VLOOKUP(I84,edades!$B$3:$D$17,3)</f>
        <v>9</v>
      </c>
      <c r="R84" s="11" t="str">
        <f>VLOOKUP(I84,edades!$B$3:$D$17,2)</f>
        <v>de 35 a 39 años</v>
      </c>
      <c r="S84" s="46" t="s">
        <v>1212</v>
      </c>
      <c r="T84" s="11">
        <v>1</v>
      </c>
      <c r="U84" s="11">
        <v>1</v>
      </c>
    </row>
    <row r="85" spans="1:21" x14ac:dyDescent="0.25">
      <c r="A85" s="11">
        <v>84</v>
      </c>
      <c r="B85" s="11">
        <v>201505</v>
      </c>
      <c r="C85" s="11">
        <v>1234</v>
      </c>
      <c r="D85" s="11">
        <v>1</v>
      </c>
      <c r="E85" s="16" t="s">
        <v>883</v>
      </c>
      <c r="F85" s="16" t="s">
        <v>5</v>
      </c>
      <c r="G85" s="23" t="s">
        <v>1478</v>
      </c>
      <c r="H85" s="13" t="s">
        <v>1277</v>
      </c>
      <c r="I85" s="13">
        <v>69</v>
      </c>
      <c r="J85" s="14">
        <v>42129</v>
      </c>
      <c r="K85" s="11" t="s">
        <v>2074</v>
      </c>
      <c r="L85" s="11" t="s">
        <v>1190</v>
      </c>
      <c r="M85" s="13">
        <v>1</v>
      </c>
      <c r="N85" s="13" t="s">
        <v>2040</v>
      </c>
      <c r="O85" s="13">
        <v>2</v>
      </c>
      <c r="P85" s="13" t="s">
        <v>1277</v>
      </c>
      <c r="Q85" s="11">
        <f>VLOOKUP(I85,edades!$B$3:$D$17,3)</f>
        <v>15</v>
      </c>
      <c r="R85" s="11" t="str">
        <f>VLOOKUP(I85,edades!$B$3:$D$17,2)</f>
        <v>de 65 años a más</v>
      </c>
      <c r="S85" s="46" t="s">
        <v>1190</v>
      </c>
      <c r="T85" s="11">
        <v>1</v>
      </c>
      <c r="U85" s="11">
        <v>1</v>
      </c>
    </row>
    <row r="86" spans="1:21" x14ac:dyDescent="0.25">
      <c r="A86" s="11">
        <v>85</v>
      </c>
      <c r="B86" s="11">
        <v>201505</v>
      </c>
      <c r="C86" s="11">
        <v>1234</v>
      </c>
      <c r="D86" s="11">
        <v>1</v>
      </c>
      <c r="E86" s="16" t="s">
        <v>161</v>
      </c>
      <c r="F86" s="16" t="s">
        <v>5</v>
      </c>
      <c r="G86" s="23" t="s">
        <v>1488</v>
      </c>
      <c r="H86" s="13" t="s">
        <v>1276</v>
      </c>
      <c r="I86" s="13">
        <v>78</v>
      </c>
      <c r="J86" s="14">
        <v>42125</v>
      </c>
      <c r="K86" s="11" t="s">
        <v>2074</v>
      </c>
      <c r="L86" s="11" t="s">
        <v>1061</v>
      </c>
      <c r="M86" s="13">
        <v>1</v>
      </c>
      <c r="N86" s="13" t="s">
        <v>2040</v>
      </c>
      <c r="O86" s="13">
        <v>1</v>
      </c>
      <c r="P86" s="13" t="s">
        <v>2042</v>
      </c>
      <c r="Q86" s="11">
        <f>VLOOKUP(I86,edades!$B$3:$D$17,3)</f>
        <v>15</v>
      </c>
      <c r="R86" s="11" t="str">
        <f>VLOOKUP(I86,edades!$B$3:$D$17,2)</f>
        <v>de 65 años a más</v>
      </c>
      <c r="S86" s="46" t="s">
        <v>1061</v>
      </c>
      <c r="T86" s="11">
        <v>1</v>
      </c>
      <c r="U86" s="11">
        <v>1</v>
      </c>
    </row>
    <row r="87" spans="1:21" x14ac:dyDescent="0.25">
      <c r="A87" s="11">
        <v>86</v>
      </c>
      <c r="B87" s="11">
        <v>201505</v>
      </c>
      <c r="C87" s="11">
        <v>1234</v>
      </c>
      <c r="D87" s="11">
        <v>1</v>
      </c>
      <c r="E87" s="16" t="s">
        <v>15</v>
      </c>
      <c r="F87" s="16" t="s">
        <v>5</v>
      </c>
      <c r="G87" s="23" t="s">
        <v>1831</v>
      </c>
      <c r="H87" s="13" t="s">
        <v>1277</v>
      </c>
      <c r="I87" s="13">
        <v>41</v>
      </c>
      <c r="J87" s="14">
        <v>42125</v>
      </c>
      <c r="K87" s="11" t="s">
        <v>2072</v>
      </c>
      <c r="L87" s="11" t="s">
        <v>306</v>
      </c>
      <c r="M87" s="13">
        <v>1</v>
      </c>
      <c r="N87" s="13" t="s">
        <v>2040</v>
      </c>
      <c r="O87" s="13">
        <v>2</v>
      </c>
      <c r="P87" s="13" t="s">
        <v>1277</v>
      </c>
      <c r="Q87" s="11">
        <f>VLOOKUP(I87,edades!$B$3:$D$17,3)</f>
        <v>10</v>
      </c>
      <c r="R87" s="11" t="str">
        <f>VLOOKUP(I87,edades!$B$3:$D$17,2)</f>
        <v>de 40 a 44 años</v>
      </c>
      <c r="S87" s="46" t="s">
        <v>306</v>
      </c>
      <c r="T87" s="11">
        <v>1</v>
      </c>
      <c r="U87" s="11">
        <v>1</v>
      </c>
    </row>
    <row r="88" spans="1:21" x14ac:dyDescent="0.25">
      <c r="A88" s="11">
        <v>87</v>
      </c>
      <c r="B88" s="11">
        <v>201505</v>
      </c>
      <c r="C88" s="11">
        <v>1234</v>
      </c>
      <c r="D88" s="11">
        <v>1</v>
      </c>
      <c r="E88" s="16" t="s">
        <v>898</v>
      </c>
      <c r="F88" s="16" t="s">
        <v>5</v>
      </c>
      <c r="G88" s="23" t="s">
        <v>1411</v>
      </c>
      <c r="H88" s="13" t="s">
        <v>1277</v>
      </c>
      <c r="I88" s="13">
        <v>53</v>
      </c>
      <c r="J88" s="14">
        <v>42141</v>
      </c>
      <c r="K88" s="11" t="s">
        <v>2074</v>
      </c>
      <c r="L88" s="11" t="s">
        <v>242</v>
      </c>
      <c r="M88" s="13">
        <v>1</v>
      </c>
      <c r="N88" s="13" t="s">
        <v>2040</v>
      </c>
      <c r="O88" s="13">
        <v>2</v>
      </c>
      <c r="P88" s="13" t="s">
        <v>1277</v>
      </c>
      <c r="Q88" s="11">
        <f>VLOOKUP(I88,edades!$B$3:$D$17,3)</f>
        <v>12</v>
      </c>
      <c r="R88" s="11" t="str">
        <f>VLOOKUP(I88,edades!$B$3:$D$17,2)</f>
        <v>de 50 a 54 años</v>
      </c>
      <c r="S88" s="46" t="s">
        <v>242</v>
      </c>
      <c r="T88" s="11">
        <v>1</v>
      </c>
      <c r="U88" s="11">
        <v>1</v>
      </c>
    </row>
    <row r="89" spans="1:21" x14ac:dyDescent="0.25">
      <c r="A89" s="11">
        <v>88</v>
      </c>
      <c r="B89" s="11">
        <v>201505</v>
      </c>
      <c r="C89" s="11">
        <v>1234</v>
      </c>
      <c r="D89" s="11">
        <v>1</v>
      </c>
      <c r="E89" s="16" t="s">
        <v>339</v>
      </c>
      <c r="F89" s="16" t="s">
        <v>5</v>
      </c>
      <c r="G89" s="23" t="s">
        <v>1371</v>
      </c>
      <c r="H89" s="13" t="s">
        <v>1277</v>
      </c>
      <c r="I89" s="13">
        <v>76</v>
      </c>
      <c r="J89" s="14">
        <v>42138</v>
      </c>
      <c r="K89" s="11" t="s">
        <v>2073</v>
      </c>
      <c r="L89" s="11" t="s">
        <v>1203</v>
      </c>
      <c r="M89" s="13">
        <v>1</v>
      </c>
      <c r="N89" s="13" t="s">
        <v>2040</v>
      </c>
      <c r="O89" s="13">
        <v>2</v>
      </c>
      <c r="P89" s="13" t="s">
        <v>1277</v>
      </c>
      <c r="Q89" s="11">
        <f>VLOOKUP(I89,edades!$B$3:$D$17,3)</f>
        <v>15</v>
      </c>
      <c r="R89" s="11" t="str">
        <f>VLOOKUP(I89,edades!$B$3:$D$17,2)</f>
        <v>de 65 años a más</v>
      </c>
      <c r="S89" s="46" t="s">
        <v>1203</v>
      </c>
      <c r="T89" s="11">
        <v>1</v>
      </c>
      <c r="U89" s="11">
        <v>1</v>
      </c>
    </row>
    <row r="90" spans="1:21" x14ac:dyDescent="0.25">
      <c r="A90" s="11">
        <v>89</v>
      </c>
      <c r="B90" s="11">
        <v>201505</v>
      </c>
      <c r="C90" s="11">
        <v>1234</v>
      </c>
      <c r="D90" s="11">
        <v>1</v>
      </c>
      <c r="E90" s="16" t="s">
        <v>320</v>
      </c>
      <c r="F90" s="16" t="s">
        <v>5</v>
      </c>
      <c r="G90" s="23" t="s">
        <v>1733</v>
      </c>
      <c r="H90" s="13" t="s">
        <v>1277</v>
      </c>
      <c r="I90" s="13">
        <v>51</v>
      </c>
      <c r="J90" s="14">
        <v>42134</v>
      </c>
      <c r="K90" s="11" t="s">
        <v>2071</v>
      </c>
      <c r="L90" s="11" t="s">
        <v>35</v>
      </c>
      <c r="M90" s="13">
        <v>1</v>
      </c>
      <c r="N90" s="13" t="s">
        <v>2040</v>
      </c>
      <c r="O90" s="13">
        <v>2</v>
      </c>
      <c r="P90" s="13" t="s">
        <v>1277</v>
      </c>
      <c r="Q90" s="11">
        <f>VLOOKUP(I90,edades!$B$3:$D$17,3)</f>
        <v>12</v>
      </c>
      <c r="R90" s="11" t="str">
        <f>VLOOKUP(I90,edades!$B$3:$D$17,2)</f>
        <v>de 50 a 54 años</v>
      </c>
      <c r="S90" s="46" t="s">
        <v>35</v>
      </c>
      <c r="T90" s="11">
        <v>1</v>
      </c>
      <c r="U90" s="11">
        <v>1</v>
      </c>
    </row>
    <row r="91" spans="1:21" x14ac:dyDescent="0.25">
      <c r="A91" s="11">
        <v>90</v>
      </c>
      <c r="B91" s="11">
        <v>201505</v>
      </c>
      <c r="C91" s="11">
        <v>1234</v>
      </c>
      <c r="D91" s="11">
        <v>1</v>
      </c>
      <c r="E91" s="16" t="s">
        <v>746</v>
      </c>
      <c r="F91" s="16" t="s">
        <v>5</v>
      </c>
      <c r="G91" s="23" t="s">
        <v>1665</v>
      </c>
      <c r="H91" s="13" t="s">
        <v>1277</v>
      </c>
      <c r="I91" s="13">
        <v>35</v>
      </c>
      <c r="J91" s="14">
        <v>42125</v>
      </c>
      <c r="K91" s="11" t="s">
        <v>2071</v>
      </c>
      <c r="L91" s="11" t="s">
        <v>963</v>
      </c>
      <c r="M91" s="13">
        <v>1</v>
      </c>
      <c r="N91" s="13" t="s">
        <v>2040</v>
      </c>
      <c r="O91" s="13">
        <v>2</v>
      </c>
      <c r="P91" s="13" t="s">
        <v>1277</v>
      </c>
      <c r="Q91" s="11">
        <f>VLOOKUP(I91,edades!$B$3:$D$17,3)</f>
        <v>9</v>
      </c>
      <c r="R91" s="11" t="str">
        <f>VLOOKUP(I91,edades!$B$3:$D$17,2)</f>
        <v>de 35 a 39 años</v>
      </c>
      <c r="S91" s="46" t="s">
        <v>963</v>
      </c>
      <c r="T91" s="11">
        <v>1</v>
      </c>
      <c r="U91" s="11">
        <v>1</v>
      </c>
    </row>
    <row r="92" spans="1:21" x14ac:dyDescent="0.25">
      <c r="A92" s="11">
        <v>91</v>
      </c>
      <c r="B92" s="11">
        <v>201505</v>
      </c>
      <c r="C92" s="11">
        <v>1234</v>
      </c>
      <c r="D92" s="11">
        <v>1</v>
      </c>
      <c r="E92" s="16" t="s">
        <v>721</v>
      </c>
      <c r="F92" s="16" t="s">
        <v>5</v>
      </c>
      <c r="G92" s="23" t="s">
        <v>1835</v>
      </c>
      <c r="H92" s="13" t="s">
        <v>1277</v>
      </c>
      <c r="I92" s="13">
        <v>82</v>
      </c>
      <c r="J92" s="14">
        <v>42129</v>
      </c>
      <c r="K92" s="11" t="s">
        <v>2072</v>
      </c>
      <c r="L92" s="11" t="s">
        <v>10</v>
      </c>
      <c r="M92" s="13">
        <v>1</v>
      </c>
      <c r="N92" s="13" t="s">
        <v>2040</v>
      </c>
      <c r="O92" s="13">
        <v>2</v>
      </c>
      <c r="P92" s="13" t="s">
        <v>1277</v>
      </c>
      <c r="Q92" s="11">
        <f>VLOOKUP(I92,edades!$B$3:$D$17,3)</f>
        <v>15</v>
      </c>
      <c r="R92" s="11" t="str">
        <f>VLOOKUP(I92,edades!$B$3:$D$17,2)</f>
        <v>de 65 años a más</v>
      </c>
      <c r="S92" s="46" t="s">
        <v>10</v>
      </c>
      <c r="T92" s="11">
        <v>1</v>
      </c>
      <c r="U92" s="11">
        <v>1</v>
      </c>
    </row>
    <row r="93" spans="1:21" x14ac:dyDescent="0.25">
      <c r="A93" s="11">
        <v>92</v>
      </c>
      <c r="B93" s="11">
        <v>201505</v>
      </c>
      <c r="C93" s="11">
        <v>1234</v>
      </c>
      <c r="D93" s="11">
        <v>1</v>
      </c>
      <c r="E93" s="16" t="s">
        <v>909</v>
      </c>
      <c r="F93" s="16" t="s">
        <v>5</v>
      </c>
      <c r="G93" s="23" t="s">
        <v>1570</v>
      </c>
      <c r="H93" s="13" t="s">
        <v>1277</v>
      </c>
      <c r="I93" s="13">
        <v>45</v>
      </c>
      <c r="J93" s="14">
        <v>42135</v>
      </c>
      <c r="K93" s="11" t="s">
        <v>2071</v>
      </c>
      <c r="L93" s="11" t="s">
        <v>331</v>
      </c>
      <c r="M93" s="13">
        <v>1</v>
      </c>
      <c r="N93" s="13" t="s">
        <v>2040</v>
      </c>
      <c r="O93" s="13">
        <v>2</v>
      </c>
      <c r="P93" s="13" t="s">
        <v>1277</v>
      </c>
      <c r="Q93" s="11">
        <f>VLOOKUP(I93,edades!$B$3:$D$17,3)</f>
        <v>11</v>
      </c>
      <c r="R93" s="11" t="str">
        <f>VLOOKUP(I93,edades!$B$3:$D$17,2)</f>
        <v>de 45 a 49 años</v>
      </c>
      <c r="S93" s="46" t="s">
        <v>331</v>
      </c>
      <c r="T93" s="11">
        <v>1</v>
      </c>
      <c r="U93" s="11">
        <v>1</v>
      </c>
    </row>
    <row r="94" spans="1:21" x14ac:dyDescent="0.25">
      <c r="A94" s="11">
        <v>93</v>
      </c>
      <c r="B94" s="11">
        <v>201505</v>
      </c>
      <c r="C94" s="11">
        <v>1234</v>
      </c>
      <c r="D94" s="11">
        <v>1</v>
      </c>
      <c r="E94" s="16" t="s">
        <v>646</v>
      </c>
      <c r="F94" s="16" t="s">
        <v>5</v>
      </c>
      <c r="G94" s="23" t="s">
        <v>1747</v>
      </c>
      <c r="H94" s="13" t="s">
        <v>1277</v>
      </c>
      <c r="I94" s="13">
        <v>60</v>
      </c>
      <c r="J94" s="14">
        <v>42133</v>
      </c>
      <c r="K94" s="11" t="s">
        <v>2071</v>
      </c>
      <c r="L94" s="11" t="s">
        <v>1038</v>
      </c>
      <c r="M94" s="13">
        <v>1</v>
      </c>
      <c r="N94" s="13" t="s">
        <v>2040</v>
      </c>
      <c r="O94" s="13">
        <v>2</v>
      </c>
      <c r="P94" s="13" t="s">
        <v>1277</v>
      </c>
      <c r="Q94" s="11">
        <f>VLOOKUP(I94,edades!$B$3:$D$17,3)</f>
        <v>14</v>
      </c>
      <c r="R94" s="11" t="str">
        <f>VLOOKUP(I94,edades!$B$3:$D$17,2)</f>
        <v>de 60 a 64 años</v>
      </c>
      <c r="S94" s="46" t="s">
        <v>1038</v>
      </c>
      <c r="T94" s="11">
        <v>1</v>
      </c>
      <c r="U94" s="11">
        <v>1</v>
      </c>
    </row>
    <row r="95" spans="1:21" x14ac:dyDescent="0.25">
      <c r="A95" s="11">
        <v>94</v>
      </c>
      <c r="B95" s="11">
        <v>201505</v>
      </c>
      <c r="C95" s="11">
        <v>1234</v>
      </c>
      <c r="D95" s="11">
        <v>1</v>
      </c>
      <c r="E95" s="16" t="s">
        <v>490</v>
      </c>
      <c r="F95" s="16" t="s">
        <v>5</v>
      </c>
      <c r="G95" s="23" t="s">
        <v>1319</v>
      </c>
      <c r="H95" s="13" t="s">
        <v>1277</v>
      </c>
      <c r="I95" s="13">
        <v>66</v>
      </c>
      <c r="J95" s="14">
        <v>42131</v>
      </c>
      <c r="K95" s="11" t="s">
        <v>2073</v>
      </c>
      <c r="L95" s="11" t="s">
        <v>1108</v>
      </c>
      <c r="M95" s="13">
        <v>1</v>
      </c>
      <c r="N95" s="13" t="s">
        <v>2040</v>
      </c>
      <c r="O95" s="13">
        <v>2</v>
      </c>
      <c r="P95" s="13" t="s">
        <v>1277</v>
      </c>
      <c r="Q95" s="11">
        <f>VLOOKUP(I95,edades!$B$3:$D$17,3)</f>
        <v>15</v>
      </c>
      <c r="R95" s="11" t="str">
        <f>VLOOKUP(I95,edades!$B$3:$D$17,2)</f>
        <v>de 65 años a más</v>
      </c>
      <c r="S95" s="46" t="s">
        <v>1108</v>
      </c>
      <c r="T95" s="11">
        <v>1</v>
      </c>
      <c r="U95" s="11">
        <v>1</v>
      </c>
    </row>
    <row r="96" spans="1:21" x14ac:dyDescent="0.25">
      <c r="A96" s="11">
        <v>95</v>
      </c>
      <c r="B96" s="11">
        <v>201505</v>
      </c>
      <c r="C96" s="11">
        <v>1234</v>
      </c>
      <c r="D96" s="11">
        <v>1</v>
      </c>
      <c r="E96" s="16" t="s">
        <v>112</v>
      </c>
      <c r="F96" s="16" t="s">
        <v>5</v>
      </c>
      <c r="G96" s="23" t="s">
        <v>1687</v>
      </c>
      <c r="H96" s="13" t="s">
        <v>1277</v>
      </c>
      <c r="I96" s="13">
        <v>59</v>
      </c>
      <c r="J96" s="14">
        <v>42135</v>
      </c>
      <c r="K96" s="11" t="s">
        <v>2071</v>
      </c>
      <c r="L96" s="11" t="s">
        <v>1064</v>
      </c>
      <c r="M96" s="13">
        <v>1</v>
      </c>
      <c r="N96" s="13" t="s">
        <v>2040</v>
      </c>
      <c r="O96" s="13">
        <v>2</v>
      </c>
      <c r="P96" s="13" t="s">
        <v>1277</v>
      </c>
      <c r="Q96" s="11">
        <f>VLOOKUP(I96,edades!$B$3:$D$17,3)</f>
        <v>13</v>
      </c>
      <c r="R96" s="11" t="str">
        <f>VLOOKUP(I96,edades!$B$3:$D$17,2)</f>
        <v>de 55 a 59 años</v>
      </c>
      <c r="S96" s="46" t="s">
        <v>1064</v>
      </c>
      <c r="T96" s="11">
        <v>1</v>
      </c>
      <c r="U96" s="11">
        <v>1</v>
      </c>
    </row>
    <row r="97" spans="1:21" x14ac:dyDescent="0.25">
      <c r="A97" s="11">
        <v>96</v>
      </c>
      <c r="B97" s="11">
        <v>201505</v>
      </c>
      <c r="C97" s="11">
        <v>1234</v>
      </c>
      <c r="D97" s="11">
        <v>1</v>
      </c>
      <c r="E97" s="16" t="s">
        <v>146</v>
      </c>
      <c r="F97" s="16" t="s">
        <v>5</v>
      </c>
      <c r="G97" s="23" t="s">
        <v>1409</v>
      </c>
      <c r="H97" s="13" t="s">
        <v>1277</v>
      </c>
      <c r="I97" s="13">
        <v>74</v>
      </c>
      <c r="J97" s="14">
        <v>42125</v>
      </c>
      <c r="K97" s="11" t="s">
        <v>2074</v>
      </c>
      <c r="L97" s="11" t="s">
        <v>290</v>
      </c>
      <c r="M97" s="13">
        <v>1</v>
      </c>
      <c r="N97" s="13" t="s">
        <v>2040</v>
      </c>
      <c r="O97" s="13">
        <v>2</v>
      </c>
      <c r="P97" s="13" t="s">
        <v>1277</v>
      </c>
      <c r="Q97" s="11">
        <f>VLOOKUP(I97,edades!$B$3:$D$17,3)</f>
        <v>15</v>
      </c>
      <c r="R97" s="11" t="str">
        <f>VLOOKUP(I97,edades!$B$3:$D$17,2)</f>
        <v>de 65 años a más</v>
      </c>
      <c r="S97" s="46" t="s">
        <v>290</v>
      </c>
      <c r="T97" s="11">
        <v>1</v>
      </c>
      <c r="U97" s="11">
        <v>1</v>
      </c>
    </row>
    <row r="98" spans="1:21" x14ac:dyDescent="0.25">
      <c r="A98" s="11">
        <v>97</v>
      </c>
      <c r="B98" s="11">
        <v>201505</v>
      </c>
      <c r="C98" s="11">
        <v>1234</v>
      </c>
      <c r="D98" s="11">
        <v>1</v>
      </c>
      <c r="E98" s="16" t="s">
        <v>272</v>
      </c>
      <c r="F98" s="16" t="s">
        <v>5</v>
      </c>
      <c r="G98" s="23" t="s">
        <v>1407</v>
      </c>
      <c r="H98" s="13" t="s">
        <v>1276</v>
      </c>
      <c r="I98" s="13">
        <v>75</v>
      </c>
      <c r="J98" s="14">
        <v>42129</v>
      </c>
      <c r="K98" s="11" t="s">
        <v>2074</v>
      </c>
      <c r="L98" s="11" t="s">
        <v>1185</v>
      </c>
      <c r="M98" s="13">
        <v>1</v>
      </c>
      <c r="N98" s="13" t="s">
        <v>2040</v>
      </c>
      <c r="O98" s="13">
        <v>1</v>
      </c>
      <c r="P98" s="13" t="s">
        <v>2042</v>
      </c>
      <c r="Q98" s="11">
        <f>VLOOKUP(I98,edades!$B$3:$D$17,3)</f>
        <v>15</v>
      </c>
      <c r="R98" s="11" t="str">
        <f>VLOOKUP(I98,edades!$B$3:$D$17,2)</f>
        <v>de 65 años a más</v>
      </c>
      <c r="S98" s="46" t="s">
        <v>1185</v>
      </c>
      <c r="T98" s="11">
        <v>1</v>
      </c>
      <c r="U98" s="11">
        <v>1</v>
      </c>
    </row>
    <row r="99" spans="1:21" x14ac:dyDescent="0.25">
      <c r="A99" s="11">
        <v>98</v>
      </c>
      <c r="B99" s="11">
        <v>201505</v>
      </c>
      <c r="C99" s="11">
        <v>1234</v>
      </c>
      <c r="D99" s="11">
        <v>1</v>
      </c>
      <c r="E99" s="16" t="s">
        <v>838</v>
      </c>
      <c r="F99" s="16" t="s">
        <v>5</v>
      </c>
      <c r="G99" s="23" t="s">
        <v>1303</v>
      </c>
      <c r="H99" s="13" t="s">
        <v>1277</v>
      </c>
      <c r="I99" s="13">
        <v>42</v>
      </c>
      <c r="J99" s="14">
        <v>42125</v>
      </c>
      <c r="K99" s="11" t="s">
        <v>2073</v>
      </c>
      <c r="L99" s="11" t="s">
        <v>1105</v>
      </c>
      <c r="M99" s="13">
        <v>1</v>
      </c>
      <c r="N99" s="13" t="s">
        <v>2040</v>
      </c>
      <c r="O99" s="13">
        <v>2</v>
      </c>
      <c r="P99" s="13" t="s">
        <v>1277</v>
      </c>
      <c r="Q99" s="11">
        <f>VLOOKUP(I99,edades!$B$3:$D$17,3)</f>
        <v>10</v>
      </c>
      <c r="R99" s="11" t="str">
        <f>VLOOKUP(I99,edades!$B$3:$D$17,2)</f>
        <v>de 40 a 44 años</v>
      </c>
      <c r="S99" s="46" t="s">
        <v>1105</v>
      </c>
      <c r="T99" s="11">
        <v>1</v>
      </c>
      <c r="U99" s="11">
        <v>1</v>
      </c>
    </row>
    <row r="100" spans="1:21" x14ac:dyDescent="0.25">
      <c r="A100" s="11">
        <v>99</v>
      </c>
      <c r="B100" s="11">
        <v>201505</v>
      </c>
      <c r="C100" s="11">
        <v>1234</v>
      </c>
      <c r="D100" s="11">
        <v>1</v>
      </c>
      <c r="E100" s="16" t="s">
        <v>138</v>
      </c>
      <c r="F100" s="16" t="s">
        <v>5</v>
      </c>
      <c r="G100" s="23" t="s">
        <v>1829</v>
      </c>
      <c r="H100" s="13" t="s">
        <v>1276</v>
      </c>
      <c r="I100" s="13">
        <v>51</v>
      </c>
      <c r="J100" s="14">
        <v>42125</v>
      </c>
      <c r="K100" s="11" t="s">
        <v>2072</v>
      </c>
      <c r="L100" s="11" t="s">
        <v>27</v>
      </c>
      <c r="M100" s="13">
        <v>1</v>
      </c>
      <c r="N100" s="13" t="s">
        <v>2040</v>
      </c>
      <c r="O100" s="13">
        <v>1</v>
      </c>
      <c r="P100" s="13" t="s">
        <v>2042</v>
      </c>
      <c r="Q100" s="11">
        <f>VLOOKUP(I100,edades!$B$3:$D$17,3)</f>
        <v>12</v>
      </c>
      <c r="R100" s="11" t="str">
        <f>VLOOKUP(I100,edades!$B$3:$D$17,2)</f>
        <v>de 50 a 54 años</v>
      </c>
      <c r="S100" s="46" t="s">
        <v>27</v>
      </c>
      <c r="T100" s="11">
        <v>1</v>
      </c>
      <c r="U100" s="11">
        <v>1</v>
      </c>
    </row>
    <row r="101" spans="1:21" x14ac:dyDescent="0.25">
      <c r="A101" s="11">
        <v>100</v>
      </c>
      <c r="B101" s="11">
        <v>201505</v>
      </c>
      <c r="C101" s="11">
        <v>1234</v>
      </c>
      <c r="D101" s="11">
        <v>1</v>
      </c>
      <c r="E101" s="16" t="s">
        <v>334</v>
      </c>
      <c r="F101" s="16" t="s">
        <v>5</v>
      </c>
      <c r="G101" s="23" t="s">
        <v>1483</v>
      </c>
      <c r="H101" s="13" t="s">
        <v>1277</v>
      </c>
      <c r="I101" s="13">
        <v>56</v>
      </c>
      <c r="J101" s="14">
        <v>42135</v>
      </c>
      <c r="K101" s="11" t="s">
        <v>2074</v>
      </c>
      <c r="L101" s="11" t="s">
        <v>253</v>
      </c>
      <c r="M101" s="13">
        <v>1</v>
      </c>
      <c r="N101" s="13" t="s">
        <v>2040</v>
      </c>
      <c r="O101" s="13">
        <v>2</v>
      </c>
      <c r="P101" s="13" t="s">
        <v>1277</v>
      </c>
      <c r="Q101" s="11">
        <f>VLOOKUP(I101,edades!$B$3:$D$17,3)</f>
        <v>13</v>
      </c>
      <c r="R101" s="11" t="str">
        <f>VLOOKUP(I101,edades!$B$3:$D$17,2)</f>
        <v>de 55 a 59 años</v>
      </c>
      <c r="S101" s="46" t="s">
        <v>253</v>
      </c>
      <c r="T101" s="11">
        <v>1</v>
      </c>
      <c r="U101" s="11">
        <v>1</v>
      </c>
    </row>
    <row r="102" spans="1:21" x14ac:dyDescent="0.25">
      <c r="A102" s="11">
        <v>101</v>
      </c>
      <c r="B102" s="11">
        <v>201505</v>
      </c>
      <c r="C102" s="11">
        <v>1234</v>
      </c>
      <c r="D102" s="11">
        <v>1</v>
      </c>
      <c r="E102" s="16" t="s">
        <v>688</v>
      </c>
      <c r="F102" s="16" t="s">
        <v>5</v>
      </c>
      <c r="G102" s="23" t="s">
        <v>1748</v>
      </c>
      <c r="H102" s="13" t="s">
        <v>1277</v>
      </c>
      <c r="I102" s="13">
        <v>76</v>
      </c>
      <c r="J102" s="14">
        <v>42129</v>
      </c>
      <c r="K102" s="11" t="s">
        <v>2071</v>
      </c>
      <c r="L102" s="11" t="s">
        <v>7</v>
      </c>
      <c r="M102" s="13">
        <v>1</v>
      </c>
      <c r="N102" s="13" t="s">
        <v>2040</v>
      </c>
      <c r="O102" s="13">
        <v>2</v>
      </c>
      <c r="P102" s="13" t="s">
        <v>1277</v>
      </c>
      <c r="Q102" s="11">
        <f>VLOOKUP(I102,edades!$B$3:$D$17,3)</f>
        <v>15</v>
      </c>
      <c r="R102" s="11" t="str">
        <f>VLOOKUP(I102,edades!$B$3:$D$17,2)</f>
        <v>de 65 años a más</v>
      </c>
      <c r="S102" s="46" t="s">
        <v>7</v>
      </c>
      <c r="T102" s="11">
        <v>1</v>
      </c>
      <c r="U102" s="11">
        <v>1</v>
      </c>
    </row>
    <row r="103" spans="1:21" x14ac:dyDescent="0.25">
      <c r="A103" s="11">
        <v>102</v>
      </c>
      <c r="B103" s="11">
        <v>201505</v>
      </c>
      <c r="C103" s="11">
        <v>1234</v>
      </c>
      <c r="D103" s="11">
        <v>1</v>
      </c>
      <c r="E103" s="16" t="s">
        <v>890</v>
      </c>
      <c r="F103" s="16" t="s">
        <v>5</v>
      </c>
      <c r="G103" s="23" t="s">
        <v>1365</v>
      </c>
      <c r="H103" s="13" t="s">
        <v>1277</v>
      </c>
      <c r="I103" s="13">
        <v>47</v>
      </c>
      <c r="J103" s="14">
        <v>42133</v>
      </c>
      <c r="K103" s="11" t="s">
        <v>2073</v>
      </c>
      <c r="L103" s="11" t="s">
        <v>1035</v>
      </c>
      <c r="M103" s="13">
        <v>1</v>
      </c>
      <c r="N103" s="13" t="s">
        <v>2040</v>
      </c>
      <c r="O103" s="13">
        <v>2</v>
      </c>
      <c r="P103" s="13" t="s">
        <v>1277</v>
      </c>
      <c r="Q103" s="11">
        <f>VLOOKUP(I103,edades!$B$3:$D$17,3)</f>
        <v>11</v>
      </c>
      <c r="R103" s="11" t="str">
        <f>VLOOKUP(I103,edades!$B$3:$D$17,2)</f>
        <v>de 45 a 49 años</v>
      </c>
      <c r="S103" s="46" t="s">
        <v>1035</v>
      </c>
      <c r="T103" s="11">
        <v>1</v>
      </c>
      <c r="U103" s="11">
        <v>1</v>
      </c>
    </row>
    <row r="104" spans="1:21" x14ac:dyDescent="0.25">
      <c r="A104" s="11">
        <v>103</v>
      </c>
      <c r="B104" s="11">
        <v>201505</v>
      </c>
      <c r="C104" s="11">
        <v>1234</v>
      </c>
      <c r="D104" s="11">
        <v>1</v>
      </c>
      <c r="E104" s="16" t="s">
        <v>904</v>
      </c>
      <c r="F104" s="16" t="s">
        <v>5</v>
      </c>
      <c r="G104" s="23" t="s">
        <v>1832</v>
      </c>
      <c r="H104" s="13" t="s">
        <v>1277</v>
      </c>
      <c r="I104" s="13">
        <v>52</v>
      </c>
      <c r="J104" s="14">
        <v>42134</v>
      </c>
      <c r="K104" s="11" t="s">
        <v>2072</v>
      </c>
      <c r="L104" s="11" t="s">
        <v>193</v>
      </c>
      <c r="M104" s="13">
        <v>1</v>
      </c>
      <c r="N104" s="13" t="s">
        <v>2040</v>
      </c>
      <c r="O104" s="13">
        <v>2</v>
      </c>
      <c r="P104" s="13" t="s">
        <v>1277</v>
      </c>
      <c r="Q104" s="11">
        <f>VLOOKUP(I104,edades!$B$3:$D$17,3)</f>
        <v>12</v>
      </c>
      <c r="R104" s="11" t="str">
        <f>VLOOKUP(I104,edades!$B$3:$D$17,2)</f>
        <v>de 50 a 54 años</v>
      </c>
      <c r="S104" s="46" t="s">
        <v>193</v>
      </c>
      <c r="T104" s="11">
        <v>1</v>
      </c>
      <c r="U104" s="11">
        <v>1</v>
      </c>
    </row>
    <row r="105" spans="1:21" x14ac:dyDescent="0.25">
      <c r="A105" s="11">
        <v>104</v>
      </c>
      <c r="B105" s="11">
        <v>201505</v>
      </c>
      <c r="C105" s="11">
        <v>1234</v>
      </c>
      <c r="D105" s="11">
        <v>1</v>
      </c>
      <c r="E105" s="16" t="s">
        <v>818</v>
      </c>
      <c r="F105" s="16" t="s">
        <v>5</v>
      </c>
      <c r="G105" s="23" t="s">
        <v>1346</v>
      </c>
      <c r="H105" s="13" t="s">
        <v>1277</v>
      </c>
      <c r="I105" s="13">
        <v>67</v>
      </c>
      <c r="J105" s="14">
        <v>42134</v>
      </c>
      <c r="K105" s="11" t="s">
        <v>2073</v>
      </c>
      <c r="L105" s="11" t="s">
        <v>1014</v>
      </c>
      <c r="M105" s="13">
        <v>1</v>
      </c>
      <c r="N105" s="13" t="s">
        <v>2040</v>
      </c>
      <c r="O105" s="13">
        <v>2</v>
      </c>
      <c r="P105" s="13" t="s">
        <v>1277</v>
      </c>
      <c r="Q105" s="11">
        <f>VLOOKUP(I105,edades!$B$3:$D$17,3)</f>
        <v>15</v>
      </c>
      <c r="R105" s="11" t="str">
        <f>VLOOKUP(I105,edades!$B$3:$D$17,2)</f>
        <v>de 65 años a más</v>
      </c>
      <c r="S105" s="46" t="s">
        <v>1014</v>
      </c>
      <c r="T105" s="11">
        <v>1</v>
      </c>
      <c r="U105" s="11">
        <v>1</v>
      </c>
    </row>
    <row r="106" spans="1:21" x14ac:dyDescent="0.25">
      <c r="A106" s="11">
        <v>105</v>
      </c>
      <c r="B106" s="11">
        <v>201505</v>
      </c>
      <c r="C106" s="11">
        <v>1234</v>
      </c>
      <c r="D106" s="11">
        <v>1</v>
      </c>
      <c r="E106" s="16" t="s">
        <v>387</v>
      </c>
      <c r="F106" s="16" t="s">
        <v>5</v>
      </c>
      <c r="G106" s="23" t="s">
        <v>1566</v>
      </c>
      <c r="H106" s="13" t="s">
        <v>1276</v>
      </c>
      <c r="I106" s="13">
        <v>36</v>
      </c>
      <c r="J106" s="14">
        <v>42131</v>
      </c>
      <c r="K106" s="11" t="s">
        <v>2071</v>
      </c>
      <c r="L106" s="11" t="s">
        <v>1111</v>
      </c>
      <c r="M106" s="13">
        <v>1</v>
      </c>
      <c r="N106" s="13" t="s">
        <v>2040</v>
      </c>
      <c r="O106" s="13">
        <v>1</v>
      </c>
      <c r="P106" s="13" t="s">
        <v>2042</v>
      </c>
      <c r="Q106" s="11">
        <f>VLOOKUP(I106,edades!$B$3:$D$17,3)</f>
        <v>9</v>
      </c>
      <c r="R106" s="11" t="str">
        <f>VLOOKUP(I106,edades!$B$3:$D$17,2)</f>
        <v>de 35 a 39 años</v>
      </c>
      <c r="S106" s="46" t="s">
        <v>1111</v>
      </c>
      <c r="T106" s="11">
        <v>1</v>
      </c>
      <c r="U106" s="11">
        <v>1</v>
      </c>
    </row>
    <row r="107" spans="1:21" x14ac:dyDescent="0.25">
      <c r="A107" s="11">
        <v>106</v>
      </c>
      <c r="B107" s="11">
        <v>201505</v>
      </c>
      <c r="C107" s="11">
        <v>1234</v>
      </c>
      <c r="D107" s="11">
        <v>1</v>
      </c>
      <c r="E107" s="16" t="s">
        <v>573</v>
      </c>
      <c r="F107" s="16" t="s">
        <v>5</v>
      </c>
      <c r="G107" s="23" t="s">
        <v>1676</v>
      </c>
      <c r="H107" s="13" t="s">
        <v>1276</v>
      </c>
      <c r="I107" s="13">
        <v>37</v>
      </c>
      <c r="J107" s="14">
        <v>42125</v>
      </c>
      <c r="K107" s="11" t="s">
        <v>2071</v>
      </c>
      <c r="L107" s="11" t="s">
        <v>972</v>
      </c>
      <c r="M107" s="13">
        <v>1</v>
      </c>
      <c r="N107" s="13" t="s">
        <v>2040</v>
      </c>
      <c r="O107" s="13">
        <v>1</v>
      </c>
      <c r="P107" s="13" t="s">
        <v>2042</v>
      </c>
      <c r="Q107" s="11">
        <f>VLOOKUP(I107,edades!$B$3:$D$17,3)</f>
        <v>9</v>
      </c>
      <c r="R107" s="11" t="str">
        <f>VLOOKUP(I107,edades!$B$3:$D$17,2)</f>
        <v>de 35 a 39 años</v>
      </c>
      <c r="S107" s="46" t="s">
        <v>972</v>
      </c>
      <c r="T107" s="11">
        <v>1</v>
      </c>
      <c r="U107" s="11">
        <v>1</v>
      </c>
    </row>
    <row r="108" spans="1:21" x14ac:dyDescent="0.25">
      <c r="A108" s="11">
        <v>107</v>
      </c>
      <c r="B108" s="11">
        <v>201505</v>
      </c>
      <c r="C108" s="11">
        <v>1234</v>
      </c>
      <c r="D108" s="11">
        <v>1</v>
      </c>
      <c r="E108" s="16" t="s">
        <v>685</v>
      </c>
      <c r="F108" s="16" t="s">
        <v>5</v>
      </c>
      <c r="G108" s="23" t="s">
        <v>1699</v>
      </c>
      <c r="H108" s="13" t="s">
        <v>1277</v>
      </c>
      <c r="I108" s="13">
        <v>47</v>
      </c>
      <c r="J108" s="14">
        <v>42129</v>
      </c>
      <c r="K108" s="11" t="s">
        <v>2071</v>
      </c>
      <c r="L108" s="11" t="s">
        <v>1213</v>
      </c>
      <c r="M108" s="13">
        <v>1</v>
      </c>
      <c r="N108" s="13" t="s">
        <v>2040</v>
      </c>
      <c r="O108" s="13">
        <v>2</v>
      </c>
      <c r="P108" s="13" t="s">
        <v>1277</v>
      </c>
      <c r="Q108" s="11">
        <f>VLOOKUP(I108,edades!$B$3:$D$17,3)</f>
        <v>11</v>
      </c>
      <c r="R108" s="11" t="str">
        <f>VLOOKUP(I108,edades!$B$3:$D$17,2)</f>
        <v>de 45 a 49 años</v>
      </c>
      <c r="S108" s="46" t="s">
        <v>1213</v>
      </c>
      <c r="T108" s="11">
        <v>1</v>
      </c>
      <c r="U108" s="11">
        <v>1</v>
      </c>
    </row>
    <row r="109" spans="1:21" x14ac:dyDescent="0.25">
      <c r="A109" s="11">
        <v>108</v>
      </c>
      <c r="B109" s="11">
        <v>201505</v>
      </c>
      <c r="C109" s="11">
        <v>1234</v>
      </c>
      <c r="D109" s="11">
        <v>1</v>
      </c>
      <c r="E109" s="16" t="s">
        <v>697</v>
      </c>
      <c r="F109" s="16" t="s">
        <v>5</v>
      </c>
      <c r="G109" s="23" t="s">
        <v>1740</v>
      </c>
      <c r="H109" s="13" t="s">
        <v>1277</v>
      </c>
      <c r="I109" s="13">
        <v>54</v>
      </c>
      <c r="J109" s="14">
        <v>42131</v>
      </c>
      <c r="K109" s="11" t="s">
        <v>2071</v>
      </c>
      <c r="L109" s="11" t="s">
        <v>1119</v>
      </c>
      <c r="M109" s="13">
        <v>1</v>
      </c>
      <c r="N109" s="13" t="s">
        <v>2040</v>
      </c>
      <c r="O109" s="13">
        <v>2</v>
      </c>
      <c r="P109" s="13" t="s">
        <v>1277</v>
      </c>
      <c r="Q109" s="11">
        <f>VLOOKUP(I109,edades!$B$3:$D$17,3)</f>
        <v>12</v>
      </c>
      <c r="R109" s="11" t="str">
        <f>VLOOKUP(I109,edades!$B$3:$D$17,2)</f>
        <v>de 50 a 54 años</v>
      </c>
      <c r="S109" s="46" t="s">
        <v>1119</v>
      </c>
      <c r="T109" s="11">
        <v>1</v>
      </c>
      <c r="U109" s="11">
        <v>1</v>
      </c>
    </row>
    <row r="110" spans="1:21" x14ac:dyDescent="0.25">
      <c r="A110" s="11">
        <v>109</v>
      </c>
      <c r="B110" s="11">
        <v>201505</v>
      </c>
      <c r="C110" s="11">
        <v>1234</v>
      </c>
      <c r="D110" s="11">
        <v>1</v>
      </c>
      <c r="E110" s="16" t="s">
        <v>900</v>
      </c>
      <c r="F110" s="16" t="s">
        <v>5</v>
      </c>
      <c r="G110" s="23" t="s">
        <v>1808</v>
      </c>
      <c r="H110" s="13" t="s">
        <v>1277</v>
      </c>
      <c r="I110" s="13">
        <v>68</v>
      </c>
      <c r="J110" s="14">
        <v>42134</v>
      </c>
      <c r="K110" s="11" t="s">
        <v>2072</v>
      </c>
      <c r="L110" s="11" t="s">
        <v>154</v>
      </c>
      <c r="M110" s="13">
        <v>1</v>
      </c>
      <c r="N110" s="13" t="s">
        <v>2040</v>
      </c>
      <c r="O110" s="13">
        <v>2</v>
      </c>
      <c r="P110" s="13" t="s">
        <v>1277</v>
      </c>
      <c r="Q110" s="11">
        <f>VLOOKUP(I110,edades!$B$3:$D$17,3)</f>
        <v>15</v>
      </c>
      <c r="R110" s="11" t="str">
        <f>VLOOKUP(I110,edades!$B$3:$D$17,2)</f>
        <v>de 65 años a más</v>
      </c>
      <c r="S110" s="46" t="s">
        <v>154</v>
      </c>
      <c r="T110" s="11">
        <v>1</v>
      </c>
      <c r="U110" s="11">
        <v>1</v>
      </c>
    </row>
    <row r="111" spans="1:21" x14ac:dyDescent="0.25">
      <c r="A111" s="11">
        <v>110</v>
      </c>
      <c r="B111" s="11">
        <v>201505</v>
      </c>
      <c r="C111" s="11">
        <v>1234</v>
      </c>
      <c r="D111" s="11">
        <v>1</v>
      </c>
      <c r="E111" s="16" t="s">
        <v>882</v>
      </c>
      <c r="F111" s="16" t="s">
        <v>5</v>
      </c>
      <c r="G111" s="23" t="s">
        <v>1619</v>
      </c>
      <c r="H111" s="13" t="s">
        <v>1277</v>
      </c>
      <c r="I111" s="13">
        <v>57</v>
      </c>
      <c r="J111" s="14">
        <v>42129</v>
      </c>
      <c r="K111" s="11" t="s">
        <v>2071</v>
      </c>
      <c r="L111" s="11" t="s">
        <v>41</v>
      </c>
      <c r="M111" s="13">
        <v>1</v>
      </c>
      <c r="N111" s="13" t="s">
        <v>2040</v>
      </c>
      <c r="O111" s="13">
        <v>2</v>
      </c>
      <c r="P111" s="13" t="s">
        <v>1277</v>
      </c>
      <c r="Q111" s="11">
        <f>VLOOKUP(I111,edades!$B$3:$D$17,3)</f>
        <v>13</v>
      </c>
      <c r="R111" s="11" t="str">
        <f>VLOOKUP(I111,edades!$B$3:$D$17,2)</f>
        <v>de 55 a 59 años</v>
      </c>
      <c r="S111" s="46" t="s">
        <v>41</v>
      </c>
      <c r="T111" s="11">
        <v>1</v>
      </c>
      <c r="U111" s="11">
        <v>1</v>
      </c>
    </row>
    <row r="112" spans="1:21" x14ac:dyDescent="0.25">
      <c r="A112" s="11">
        <v>111</v>
      </c>
      <c r="B112" s="11">
        <v>201505</v>
      </c>
      <c r="C112" s="11">
        <v>1234</v>
      </c>
      <c r="D112" s="11">
        <v>1</v>
      </c>
      <c r="E112" s="16" t="s">
        <v>732</v>
      </c>
      <c r="F112" s="16" t="s">
        <v>5</v>
      </c>
      <c r="G112" s="23" t="s">
        <v>1471</v>
      </c>
      <c r="H112" s="13" t="s">
        <v>1276</v>
      </c>
      <c r="I112" s="13">
        <v>68</v>
      </c>
      <c r="J112" s="14">
        <v>42125</v>
      </c>
      <c r="K112" s="11" t="s">
        <v>2074</v>
      </c>
      <c r="L112" s="11" t="s">
        <v>1057</v>
      </c>
      <c r="M112" s="13">
        <v>1</v>
      </c>
      <c r="N112" s="13" t="s">
        <v>2040</v>
      </c>
      <c r="O112" s="13">
        <v>1</v>
      </c>
      <c r="P112" s="13" t="s">
        <v>2042</v>
      </c>
      <c r="Q112" s="11">
        <f>VLOOKUP(I112,edades!$B$3:$D$17,3)</f>
        <v>15</v>
      </c>
      <c r="R112" s="11" t="str">
        <f>VLOOKUP(I112,edades!$B$3:$D$17,2)</f>
        <v>de 65 años a más</v>
      </c>
      <c r="S112" s="46" t="s">
        <v>1057</v>
      </c>
      <c r="T112" s="11">
        <v>1</v>
      </c>
      <c r="U112" s="11">
        <v>1</v>
      </c>
    </row>
    <row r="113" spans="1:21" x14ac:dyDescent="0.25">
      <c r="A113" s="11">
        <v>112</v>
      </c>
      <c r="B113" s="11">
        <v>201505</v>
      </c>
      <c r="C113" s="11">
        <v>1234</v>
      </c>
      <c r="D113" s="11">
        <v>1</v>
      </c>
      <c r="E113" s="16" t="s">
        <v>827</v>
      </c>
      <c r="F113" s="16" t="s">
        <v>5</v>
      </c>
      <c r="G113" s="23" t="s">
        <v>1474</v>
      </c>
      <c r="H113" s="13" t="s">
        <v>1277</v>
      </c>
      <c r="I113" s="13">
        <v>54</v>
      </c>
      <c r="J113" s="14">
        <v>42129</v>
      </c>
      <c r="K113" s="11" t="s">
        <v>2074</v>
      </c>
      <c r="L113" s="11" t="s">
        <v>1186</v>
      </c>
      <c r="M113" s="13">
        <v>1</v>
      </c>
      <c r="N113" s="13" t="s">
        <v>2040</v>
      </c>
      <c r="O113" s="13">
        <v>2</v>
      </c>
      <c r="P113" s="13" t="s">
        <v>1277</v>
      </c>
      <c r="Q113" s="11">
        <f>VLOOKUP(I113,edades!$B$3:$D$17,3)</f>
        <v>12</v>
      </c>
      <c r="R113" s="11" t="str">
        <f>VLOOKUP(I113,edades!$B$3:$D$17,2)</f>
        <v>de 50 a 54 años</v>
      </c>
      <c r="S113" s="46" t="s">
        <v>1186</v>
      </c>
      <c r="T113" s="11">
        <v>1</v>
      </c>
      <c r="U113" s="11">
        <v>1</v>
      </c>
    </row>
    <row r="114" spans="1:21" x14ac:dyDescent="0.25">
      <c r="A114" s="11">
        <v>113</v>
      </c>
      <c r="B114" s="11">
        <v>201505</v>
      </c>
      <c r="C114" s="11">
        <v>1234</v>
      </c>
      <c r="D114" s="11">
        <v>1</v>
      </c>
      <c r="E114" s="16" t="s">
        <v>852</v>
      </c>
      <c r="F114" s="16" t="s">
        <v>5</v>
      </c>
      <c r="G114" s="23" t="s">
        <v>1372</v>
      </c>
      <c r="H114" s="13" t="s">
        <v>1277</v>
      </c>
      <c r="I114" s="13">
        <v>53</v>
      </c>
      <c r="J114" s="14">
        <v>42133</v>
      </c>
      <c r="K114" s="11" t="s">
        <v>2073</v>
      </c>
      <c r="L114" s="11" t="s">
        <v>1023</v>
      </c>
      <c r="M114" s="13">
        <v>1</v>
      </c>
      <c r="N114" s="13" t="s">
        <v>2040</v>
      </c>
      <c r="O114" s="13">
        <v>2</v>
      </c>
      <c r="P114" s="13" t="s">
        <v>1277</v>
      </c>
      <c r="Q114" s="11">
        <f>VLOOKUP(I114,edades!$B$3:$D$17,3)</f>
        <v>12</v>
      </c>
      <c r="R114" s="11" t="str">
        <f>VLOOKUP(I114,edades!$B$3:$D$17,2)</f>
        <v>de 50 a 54 años</v>
      </c>
      <c r="S114" s="46" t="s">
        <v>1023</v>
      </c>
      <c r="T114" s="11">
        <v>1</v>
      </c>
      <c r="U114" s="11">
        <v>1</v>
      </c>
    </row>
    <row r="115" spans="1:21" x14ac:dyDescent="0.25">
      <c r="A115" s="11">
        <v>114</v>
      </c>
      <c r="B115" s="11">
        <v>201505</v>
      </c>
      <c r="C115" s="11">
        <v>1234</v>
      </c>
      <c r="D115" s="11">
        <v>1</v>
      </c>
      <c r="E115" s="16" t="s">
        <v>686</v>
      </c>
      <c r="F115" s="16" t="s">
        <v>5</v>
      </c>
      <c r="G115" s="23" t="s">
        <v>1754</v>
      </c>
      <c r="H115" s="13" t="s">
        <v>1276</v>
      </c>
      <c r="I115" s="13">
        <v>69</v>
      </c>
      <c r="J115" s="14">
        <v>42129</v>
      </c>
      <c r="K115" s="11" t="s">
        <v>2071</v>
      </c>
      <c r="L115" s="11" t="s">
        <v>11</v>
      </c>
      <c r="M115" s="13">
        <v>1</v>
      </c>
      <c r="N115" s="13" t="s">
        <v>2040</v>
      </c>
      <c r="O115" s="13">
        <v>1</v>
      </c>
      <c r="P115" s="13" t="s">
        <v>2042</v>
      </c>
      <c r="Q115" s="11">
        <f>VLOOKUP(I115,edades!$B$3:$D$17,3)</f>
        <v>15</v>
      </c>
      <c r="R115" s="11" t="str">
        <f>VLOOKUP(I115,edades!$B$3:$D$17,2)</f>
        <v>de 65 años a más</v>
      </c>
      <c r="S115" s="46" t="s">
        <v>11</v>
      </c>
      <c r="T115" s="11">
        <v>1</v>
      </c>
      <c r="U115" s="11">
        <v>1</v>
      </c>
    </row>
    <row r="116" spans="1:21" x14ac:dyDescent="0.25">
      <c r="A116" s="11">
        <v>115</v>
      </c>
      <c r="B116" s="11">
        <v>201505</v>
      </c>
      <c r="C116" s="11">
        <v>1234</v>
      </c>
      <c r="D116" s="11">
        <v>1</v>
      </c>
      <c r="E116" s="16" t="s">
        <v>652</v>
      </c>
      <c r="F116" s="16" t="s">
        <v>5</v>
      </c>
      <c r="G116" s="23" t="s">
        <v>1642</v>
      </c>
      <c r="H116" s="13" t="s">
        <v>1277</v>
      </c>
      <c r="I116" s="13">
        <v>86</v>
      </c>
      <c r="J116" s="14">
        <v>42125</v>
      </c>
      <c r="K116" s="11" t="s">
        <v>2071</v>
      </c>
      <c r="L116" s="11" t="s">
        <v>944</v>
      </c>
      <c r="M116" s="13">
        <v>1</v>
      </c>
      <c r="N116" s="13" t="s">
        <v>2040</v>
      </c>
      <c r="O116" s="13">
        <v>2</v>
      </c>
      <c r="P116" s="13" t="s">
        <v>1277</v>
      </c>
      <c r="Q116" s="11">
        <f>VLOOKUP(I116,edades!$B$3:$D$17,3)</f>
        <v>15</v>
      </c>
      <c r="R116" s="11" t="str">
        <f>VLOOKUP(I116,edades!$B$3:$D$17,2)</f>
        <v>de 65 años a más</v>
      </c>
      <c r="S116" s="46" t="s">
        <v>944</v>
      </c>
      <c r="T116" s="11">
        <v>1</v>
      </c>
      <c r="U116" s="11">
        <v>1</v>
      </c>
    </row>
    <row r="117" spans="1:21" x14ac:dyDescent="0.25">
      <c r="A117" s="11">
        <v>116</v>
      </c>
      <c r="B117" s="11">
        <v>201505</v>
      </c>
      <c r="C117" s="11">
        <v>1234</v>
      </c>
      <c r="D117" s="11">
        <v>1</v>
      </c>
      <c r="E117" s="16" t="s">
        <v>684</v>
      </c>
      <c r="F117" s="16" t="s">
        <v>5</v>
      </c>
      <c r="G117" s="23" t="s">
        <v>1737</v>
      </c>
      <c r="H117" s="13" t="s">
        <v>1277</v>
      </c>
      <c r="I117" s="13">
        <v>53</v>
      </c>
      <c r="J117" s="14">
        <v>42129</v>
      </c>
      <c r="K117" s="11" t="s">
        <v>2071</v>
      </c>
      <c r="L117" s="11" t="s">
        <v>22</v>
      </c>
      <c r="M117" s="13">
        <v>1</v>
      </c>
      <c r="N117" s="13" t="s">
        <v>2040</v>
      </c>
      <c r="O117" s="13">
        <v>2</v>
      </c>
      <c r="P117" s="13" t="s">
        <v>1277</v>
      </c>
      <c r="Q117" s="11">
        <f>VLOOKUP(I117,edades!$B$3:$D$17,3)</f>
        <v>12</v>
      </c>
      <c r="R117" s="11" t="str">
        <f>VLOOKUP(I117,edades!$B$3:$D$17,2)</f>
        <v>de 50 a 54 años</v>
      </c>
      <c r="S117" s="46" t="s">
        <v>22</v>
      </c>
      <c r="T117" s="11">
        <v>1</v>
      </c>
      <c r="U117" s="11">
        <v>1</v>
      </c>
    </row>
    <row r="118" spans="1:21" x14ac:dyDescent="0.25">
      <c r="A118" s="11">
        <v>117</v>
      </c>
      <c r="B118" s="11">
        <v>201505</v>
      </c>
      <c r="C118" s="11">
        <v>1234</v>
      </c>
      <c r="D118" s="11">
        <v>1</v>
      </c>
      <c r="E118" s="16" t="s">
        <v>709</v>
      </c>
      <c r="F118" s="16" t="s">
        <v>5</v>
      </c>
      <c r="G118" s="23" t="s">
        <v>1614</v>
      </c>
      <c r="H118" s="13" t="s">
        <v>1277</v>
      </c>
      <c r="I118" s="13">
        <v>55</v>
      </c>
      <c r="J118" s="14">
        <v>42132</v>
      </c>
      <c r="K118" s="11" t="s">
        <v>2071</v>
      </c>
      <c r="L118" s="11" t="s">
        <v>1024</v>
      </c>
      <c r="M118" s="13">
        <v>1</v>
      </c>
      <c r="N118" s="13" t="s">
        <v>2040</v>
      </c>
      <c r="O118" s="13">
        <v>2</v>
      </c>
      <c r="P118" s="13" t="s">
        <v>1277</v>
      </c>
      <c r="Q118" s="11">
        <f>VLOOKUP(I118,edades!$B$3:$D$17,3)</f>
        <v>13</v>
      </c>
      <c r="R118" s="11" t="str">
        <f>VLOOKUP(I118,edades!$B$3:$D$17,2)</f>
        <v>de 55 a 59 años</v>
      </c>
      <c r="S118" s="46" t="s">
        <v>1024</v>
      </c>
      <c r="T118" s="11">
        <v>1</v>
      </c>
      <c r="U118" s="11">
        <v>1</v>
      </c>
    </row>
    <row r="119" spans="1:21" x14ac:dyDescent="0.25">
      <c r="A119" s="11">
        <v>118</v>
      </c>
      <c r="B119" s="11">
        <v>201505</v>
      </c>
      <c r="C119" s="11">
        <v>1234</v>
      </c>
      <c r="D119" s="11">
        <v>1</v>
      </c>
      <c r="E119" s="16" t="s">
        <v>642</v>
      </c>
      <c r="F119" s="16" t="s">
        <v>5</v>
      </c>
      <c r="G119" s="23" t="s">
        <v>1839</v>
      </c>
      <c r="H119" s="13" t="s">
        <v>1277</v>
      </c>
      <c r="I119" s="13">
        <v>59</v>
      </c>
      <c r="J119" s="14">
        <v>42129</v>
      </c>
      <c r="K119" s="11" t="s">
        <v>2072</v>
      </c>
      <c r="L119" s="11" t="s">
        <v>33</v>
      </c>
      <c r="M119" s="13">
        <v>1</v>
      </c>
      <c r="N119" s="13" t="s">
        <v>2040</v>
      </c>
      <c r="O119" s="13">
        <v>2</v>
      </c>
      <c r="P119" s="13" t="s">
        <v>1277</v>
      </c>
      <c r="Q119" s="11">
        <f>VLOOKUP(I119,edades!$B$3:$D$17,3)</f>
        <v>13</v>
      </c>
      <c r="R119" s="11" t="str">
        <f>VLOOKUP(I119,edades!$B$3:$D$17,2)</f>
        <v>de 55 a 59 años</v>
      </c>
      <c r="S119" s="46" t="s">
        <v>33</v>
      </c>
      <c r="T119" s="11">
        <v>1</v>
      </c>
      <c r="U119" s="11">
        <v>1</v>
      </c>
    </row>
    <row r="120" spans="1:21" x14ac:dyDescent="0.25">
      <c r="A120" s="11">
        <v>119</v>
      </c>
      <c r="B120" s="11">
        <v>201505</v>
      </c>
      <c r="C120" s="11">
        <v>1234</v>
      </c>
      <c r="D120" s="11">
        <v>1</v>
      </c>
      <c r="E120" s="16" t="s">
        <v>731</v>
      </c>
      <c r="F120" s="16" t="s">
        <v>5</v>
      </c>
      <c r="G120" s="23" t="s">
        <v>1731</v>
      </c>
      <c r="H120" s="13" t="s">
        <v>1277</v>
      </c>
      <c r="I120" s="13">
        <v>53</v>
      </c>
      <c r="J120" s="14">
        <v>42135</v>
      </c>
      <c r="K120" s="11" t="s">
        <v>2071</v>
      </c>
      <c r="L120" s="11" t="s">
        <v>1077</v>
      </c>
      <c r="M120" s="13">
        <v>1</v>
      </c>
      <c r="N120" s="13" t="s">
        <v>2040</v>
      </c>
      <c r="O120" s="13">
        <v>2</v>
      </c>
      <c r="P120" s="13" t="s">
        <v>1277</v>
      </c>
      <c r="Q120" s="11">
        <f>VLOOKUP(I120,edades!$B$3:$D$17,3)</f>
        <v>12</v>
      </c>
      <c r="R120" s="11" t="str">
        <f>VLOOKUP(I120,edades!$B$3:$D$17,2)</f>
        <v>de 50 a 54 años</v>
      </c>
      <c r="S120" s="46" t="s">
        <v>1077</v>
      </c>
      <c r="T120" s="11">
        <v>1</v>
      </c>
      <c r="U120" s="11">
        <v>1</v>
      </c>
    </row>
    <row r="121" spans="1:21" x14ac:dyDescent="0.25">
      <c r="A121" s="11">
        <v>120</v>
      </c>
      <c r="B121" s="11">
        <v>201505</v>
      </c>
      <c r="C121" s="11">
        <v>1234</v>
      </c>
      <c r="D121" s="11">
        <v>1</v>
      </c>
      <c r="E121" s="16" t="s">
        <v>656</v>
      </c>
      <c r="F121" s="16" t="s">
        <v>5</v>
      </c>
      <c r="G121" s="23" t="s">
        <v>1730</v>
      </c>
      <c r="H121" s="13" t="s">
        <v>1277</v>
      </c>
      <c r="I121" s="13">
        <v>48</v>
      </c>
      <c r="J121" s="14">
        <v>42125</v>
      </c>
      <c r="K121" s="11" t="s">
        <v>2071</v>
      </c>
      <c r="L121" s="11" t="s">
        <v>945</v>
      </c>
      <c r="M121" s="13">
        <v>1</v>
      </c>
      <c r="N121" s="13" t="s">
        <v>2040</v>
      </c>
      <c r="O121" s="13">
        <v>2</v>
      </c>
      <c r="P121" s="13" t="s">
        <v>1277</v>
      </c>
      <c r="Q121" s="11">
        <f>VLOOKUP(I121,edades!$B$3:$D$17,3)</f>
        <v>11</v>
      </c>
      <c r="R121" s="11" t="str">
        <f>VLOOKUP(I121,edades!$B$3:$D$17,2)</f>
        <v>de 45 a 49 años</v>
      </c>
      <c r="S121" s="46" t="s">
        <v>945</v>
      </c>
      <c r="T121" s="11">
        <v>1</v>
      </c>
      <c r="U121" s="11">
        <v>1</v>
      </c>
    </row>
    <row r="122" spans="1:21" x14ac:dyDescent="0.25">
      <c r="A122" s="11">
        <v>121</v>
      </c>
      <c r="B122" s="11">
        <v>201505</v>
      </c>
      <c r="C122" s="11">
        <v>1234</v>
      </c>
      <c r="D122" s="11">
        <v>1</v>
      </c>
      <c r="E122" s="16" t="s">
        <v>676</v>
      </c>
      <c r="F122" s="16" t="s">
        <v>5</v>
      </c>
      <c r="G122" s="23" t="s">
        <v>1755</v>
      </c>
      <c r="H122" s="13" t="s">
        <v>1276</v>
      </c>
      <c r="I122" s="13">
        <v>70</v>
      </c>
      <c r="J122" s="14">
        <v>42132</v>
      </c>
      <c r="K122" s="11" t="s">
        <v>2071</v>
      </c>
      <c r="L122" s="11" t="s">
        <v>1108</v>
      </c>
      <c r="M122" s="13">
        <v>1</v>
      </c>
      <c r="N122" s="13" t="s">
        <v>2040</v>
      </c>
      <c r="O122" s="13">
        <v>1</v>
      </c>
      <c r="P122" s="13" t="s">
        <v>2042</v>
      </c>
      <c r="Q122" s="11">
        <f>VLOOKUP(I122,edades!$B$3:$D$17,3)</f>
        <v>15</v>
      </c>
      <c r="R122" s="11" t="str">
        <f>VLOOKUP(I122,edades!$B$3:$D$17,2)</f>
        <v>de 65 años a más</v>
      </c>
      <c r="S122" s="46" t="s">
        <v>1108</v>
      </c>
      <c r="T122" s="11">
        <v>1</v>
      </c>
      <c r="U122" s="11">
        <v>1</v>
      </c>
    </row>
    <row r="123" spans="1:21" x14ac:dyDescent="0.25">
      <c r="A123" s="11">
        <v>122</v>
      </c>
      <c r="B123" s="11">
        <v>201505</v>
      </c>
      <c r="C123" s="11">
        <v>1234</v>
      </c>
      <c r="D123" s="11">
        <v>1</v>
      </c>
      <c r="E123" s="16" t="s">
        <v>714</v>
      </c>
      <c r="F123" s="16" t="s">
        <v>5</v>
      </c>
      <c r="G123" s="23" t="s">
        <v>1605</v>
      </c>
      <c r="H123" s="13" t="s">
        <v>1277</v>
      </c>
      <c r="I123" s="13">
        <v>62</v>
      </c>
      <c r="J123" s="14">
        <v>42132</v>
      </c>
      <c r="K123" s="11" t="s">
        <v>2071</v>
      </c>
      <c r="L123" s="11" t="s">
        <v>1028</v>
      </c>
      <c r="M123" s="13">
        <v>1</v>
      </c>
      <c r="N123" s="13" t="s">
        <v>2040</v>
      </c>
      <c r="O123" s="13">
        <v>2</v>
      </c>
      <c r="P123" s="13" t="s">
        <v>1277</v>
      </c>
      <c r="Q123" s="11">
        <f>VLOOKUP(I123,edades!$B$3:$D$17,3)</f>
        <v>14</v>
      </c>
      <c r="R123" s="11" t="str">
        <f>VLOOKUP(I123,edades!$B$3:$D$17,2)</f>
        <v>de 60 a 64 años</v>
      </c>
      <c r="S123" s="46" t="s">
        <v>1028</v>
      </c>
      <c r="T123" s="11">
        <v>1</v>
      </c>
      <c r="U123" s="11">
        <v>1</v>
      </c>
    </row>
    <row r="124" spans="1:21" x14ac:dyDescent="0.25">
      <c r="A124" s="11">
        <v>123</v>
      </c>
      <c r="B124" s="11">
        <v>201505</v>
      </c>
      <c r="C124" s="11">
        <v>1234</v>
      </c>
      <c r="D124" s="11">
        <v>1</v>
      </c>
      <c r="E124" s="16" t="s">
        <v>892</v>
      </c>
      <c r="F124" s="16" t="s">
        <v>5</v>
      </c>
      <c r="G124" s="23" t="s">
        <v>1824</v>
      </c>
      <c r="H124" s="13" t="s">
        <v>1277</v>
      </c>
      <c r="I124" s="13">
        <v>69</v>
      </c>
      <c r="J124" s="14">
        <v>42135</v>
      </c>
      <c r="K124" s="11" t="s">
        <v>2072</v>
      </c>
      <c r="L124" s="11" t="s">
        <v>47</v>
      </c>
      <c r="M124" s="13">
        <v>1</v>
      </c>
      <c r="N124" s="13" t="s">
        <v>2040</v>
      </c>
      <c r="O124" s="13">
        <v>2</v>
      </c>
      <c r="P124" s="13" t="s">
        <v>1277</v>
      </c>
      <c r="Q124" s="11">
        <f>VLOOKUP(I124,edades!$B$3:$D$17,3)</f>
        <v>15</v>
      </c>
      <c r="R124" s="11" t="str">
        <f>VLOOKUP(I124,edades!$B$3:$D$17,2)</f>
        <v>de 65 años a más</v>
      </c>
      <c r="S124" s="46" t="s">
        <v>47</v>
      </c>
      <c r="T124" s="11">
        <v>1</v>
      </c>
      <c r="U124" s="11">
        <v>1</v>
      </c>
    </row>
    <row r="125" spans="1:21" x14ac:dyDescent="0.25">
      <c r="A125" s="11">
        <v>124</v>
      </c>
      <c r="B125" s="11">
        <v>201505</v>
      </c>
      <c r="C125" s="11">
        <v>1234</v>
      </c>
      <c r="D125" s="11">
        <v>1</v>
      </c>
      <c r="E125" s="16" t="s">
        <v>687</v>
      </c>
      <c r="F125" s="16" t="s">
        <v>5</v>
      </c>
      <c r="G125" s="23" t="s">
        <v>1691</v>
      </c>
      <c r="H125" s="13" t="s">
        <v>1277</v>
      </c>
      <c r="I125" s="13">
        <v>74</v>
      </c>
      <c r="J125" s="14">
        <v>42129</v>
      </c>
      <c r="K125" s="11" t="s">
        <v>2071</v>
      </c>
      <c r="L125" s="11" t="s">
        <v>13</v>
      </c>
      <c r="M125" s="13">
        <v>1</v>
      </c>
      <c r="N125" s="13" t="s">
        <v>2040</v>
      </c>
      <c r="O125" s="13">
        <v>2</v>
      </c>
      <c r="P125" s="13" t="s">
        <v>1277</v>
      </c>
      <c r="Q125" s="11">
        <f>VLOOKUP(I125,edades!$B$3:$D$17,3)</f>
        <v>15</v>
      </c>
      <c r="R125" s="11" t="str">
        <f>VLOOKUP(I125,edades!$B$3:$D$17,2)</f>
        <v>de 65 años a más</v>
      </c>
      <c r="S125" s="46" t="s">
        <v>13</v>
      </c>
      <c r="T125" s="11">
        <v>1</v>
      </c>
      <c r="U125" s="11">
        <v>1</v>
      </c>
    </row>
    <row r="126" spans="1:21" x14ac:dyDescent="0.25">
      <c r="A126" s="11">
        <v>125</v>
      </c>
      <c r="B126" s="11">
        <v>201505</v>
      </c>
      <c r="C126" s="11">
        <v>1234</v>
      </c>
      <c r="D126" s="11">
        <v>1</v>
      </c>
      <c r="E126" s="16" t="s">
        <v>629</v>
      </c>
      <c r="F126" s="16" t="s">
        <v>5</v>
      </c>
      <c r="G126" s="23" t="s">
        <v>1778</v>
      </c>
      <c r="H126" s="13" t="s">
        <v>1276</v>
      </c>
      <c r="I126" s="13">
        <v>67</v>
      </c>
      <c r="J126" s="14">
        <v>42125</v>
      </c>
      <c r="K126" s="11" t="s">
        <v>2072</v>
      </c>
      <c r="L126" s="11" t="s">
        <v>977</v>
      </c>
      <c r="M126" s="13">
        <v>1</v>
      </c>
      <c r="N126" s="13" t="s">
        <v>2040</v>
      </c>
      <c r="O126" s="13">
        <v>1</v>
      </c>
      <c r="P126" s="13" t="s">
        <v>2042</v>
      </c>
      <c r="Q126" s="11">
        <f>VLOOKUP(I126,edades!$B$3:$D$17,3)</f>
        <v>15</v>
      </c>
      <c r="R126" s="11" t="str">
        <f>VLOOKUP(I126,edades!$B$3:$D$17,2)</f>
        <v>de 65 años a más</v>
      </c>
      <c r="S126" s="46" t="s">
        <v>977</v>
      </c>
      <c r="T126" s="11">
        <v>1</v>
      </c>
      <c r="U126" s="11">
        <v>1</v>
      </c>
    </row>
    <row r="127" spans="1:21" x14ac:dyDescent="0.25">
      <c r="A127" s="11">
        <v>126</v>
      </c>
      <c r="B127" s="11">
        <v>201505</v>
      </c>
      <c r="C127" s="11">
        <v>1234</v>
      </c>
      <c r="D127" s="11">
        <v>1</v>
      </c>
      <c r="E127" s="16" t="s">
        <v>857</v>
      </c>
      <c r="F127" s="16" t="s">
        <v>5</v>
      </c>
      <c r="G127" s="23" t="s">
        <v>1602</v>
      </c>
      <c r="H127" s="13" t="s">
        <v>1277</v>
      </c>
      <c r="I127" s="13">
        <v>66</v>
      </c>
      <c r="J127" s="14">
        <v>42125</v>
      </c>
      <c r="K127" s="11" t="s">
        <v>2071</v>
      </c>
      <c r="L127" s="11" t="s">
        <v>971</v>
      </c>
      <c r="M127" s="13">
        <v>1</v>
      </c>
      <c r="N127" s="13" t="s">
        <v>2040</v>
      </c>
      <c r="O127" s="13">
        <v>2</v>
      </c>
      <c r="P127" s="13" t="s">
        <v>1277</v>
      </c>
      <c r="Q127" s="11">
        <f>VLOOKUP(I127,edades!$B$3:$D$17,3)</f>
        <v>15</v>
      </c>
      <c r="R127" s="11" t="str">
        <f>VLOOKUP(I127,edades!$B$3:$D$17,2)</f>
        <v>de 65 años a más</v>
      </c>
      <c r="S127" s="46" t="s">
        <v>971</v>
      </c>
      <c r="T127" s="11">
        <v>1</v>
      </c>
      <c r="U127" s="11">
        <v>1</v>
      </c>
    </row>
    <row r="128" spans="1:21" x14ac:dyDescent="0.25">
      <c r="A128" s="11">
        <v>127</v>
      </c>
      <c r="B128" s="11">
        <v>201505</v>
      </c>
      <c r="C128" s="11">
        <v>1234</v>
      </c>
      <c r="D128" s="11">
        <v>1</v>
      </c>
      <c r="E128" s="16" t="s">
        <v>842</v>
      </c>
      <c r="F128" s="16" t="s">
        <v>5</v>
      </c>
      <c r="G128" s="24" t="s">
        <v>1286</v>
      </c>
      <c r="H128" s="13" t="s">
        <v>1277</v>
      </c>
      <c r="I128" s="13">
        <v>39</v>
      </c>
      <c r="J128" s="14">
        <v>42125</v>
      </c>
      <c r="K128" s="11" t="s">
        <v>2073</v>
      </c>
      <c r="L128" s="24" t="s">
        <v>1078</v>
      </c>
      <c r="M128" s="13">
        <v>1</v>
      </c>
      <c r="N128" s="13" t="s">
        <v>2040</v>
      </c>
      <c r="O128" s="13">
        <v>2</v>
      </c>
      <c r="P128" s="13" t="s">
        <v>1277</v>
      </c>
      <c r="Q128" s="11">
        <f>VLOOKUP(I128,edades!$B$3:$D$17,3)</f>
        <v>9</v>
      </c>
      <c r="R128" s="11" t="str">
        <f>VLOOKUP(I128,edades!$B$3:$D$17,2)</f>
        <v>de 35 a 39 años</v>
      </c>
      <c r="S128" s="46" t="s">
        <v>1078</v>
      </c>
      <c r="T128" s="24">
        <v>1</v>
      </c>
      <c r="U128" s="24">
        <v>1</v>
      </c>
    </row>
    <row r="129" spans="1:21" x14ac:dyDescent="0.25">
      <c r="A129" s="11">
        <v>128</v>
      </c>
      <c r="B129" s="11">
        <v>201505</v>
      </c>
      <c r="C129" s="11">
        <v>1234</v>
      </c>
      <c r="D129" s="11">
        <v>1</v>
      </c>
      <c r="E129" s="16" t="s">
        <v>682</v>
      </c>
      <c r="F129" s="16" t="s">
        <v>5</v>
      </c>
      <c r="G129" s="23" t="s">
        <v>1567</v>
      </c>
      <c r="H129" s="13" t="s">
        <v>1277</v>
      </c>
      <c r="I129" s="13">
        <v>36</v>
      </c>
      <c r="J129" s="14">
        <v>42131</v>
      </c>
      <c r="K129" s="11" t="s">
        <v>2071</v>
      </c>
      <c r="L129" s="11" t="s">
        <v>1114</v>
      </c>
      <c r="M129" s="13">
        <v>1</v>
      </c>
      <c r="N129" s="13" t="s">
        <v>2040</v>
      </c>
      <c r="O129" s="13">
        <v>2</v>
      </c>
      <c r="P129" s="13" t="s">
        <v>1277</v>
      </c>
      <c r="Q129" s="11">
        <f>VLOOKUP(I129,edades!$B$3:$D$17,3)</f>
        <v>9</v>
      </c>
      <c r="R129" s="11" t="str">
        <f>VLOOKUP(I129,edades!$B$3:$D$17,2)</f>
        <v>de 35 a 39 años</v>
      </c>
      <c r="S129" s="46" t="s">
        <v>1114</v>
      </c>
      <c r="T129" s="11">
        <v>1</v>
      </c>
      <c r="U129" s="11">
        <v>1</v>
      </c>
    </row>
    <row r="130" spans="1:21" x14ac:dyDescent="0.25">
      <c r="A130" s="11">
        <v>129</v>
      </c>
      <c r="B130" s="11">
        <v>201505</v>
      </c>
      <c r="C130" s="11">
        <v>1234</v>
      </c>
      <c r="D130" s="11">
        <v>1</v>
      </c>
      <c r="E130" s="16" t="s">
        <v>491</v>
      </c>
      <c r="F130" s="16" t="s">
        <v>5</v>
      </c>
      <c r="G130" s="23" t="s">
        <v>1318</v>
      </c>
      <c r="H130" s="13" t="s">
        <v>1277</v>
      </c>
      <c r="I130" s="13">
        <v>64</v>
      </c>
      <c r="J130" s="14">
        <v>42125</v>
      </c>
      <c r="K130" s="11" t="s">
        <v>2073</v>
      </c>
      <c r="L130" s="11" t="s">
        <v>1097</v>
      </c>
      <c r="M130" s="13">
        <v>1</v>
      </c>
      <c r="N130" s="13" t="s">
        <v>2040</v>
      </c>
      <c r="O130" s="13">
        <v>2</v>
      </c>
      <c r="P130" s="13" t="s">
        <v>1277</v>
      </c>
      <c r="Q130" s="11">
        <f>VLOOKUP(I130,edades!$B$3:$D$17,3)</f>
        <v>14</v>
      </c>
      <c r="R130" s="11" t="str">
        <f>VLOOKUP(I130,edades!$B$3:$D$17,2)</f>
        <v>de 60 a 64 años</v>
      </c>
      <c r="S130" s="46" t="s">
        <v>1097</v>
      </c>
      <c r="T130" s="11">
        <v>1</v>
      </c>
      <c r="U130" s="11">
        <v>1</v>
      </c>
    </row>
    <row r="131" spans="1:21" x14ac:dyDescent="0.25">
      <c r="A131" s="11">
        <v>130</v>
      </c>
      <c r="B131" s="11">
        <v>201505</v>
      </c>
      <c r="C131" s="11">
        <v>1234</v>
      </c>
      <c r="D131" s="11">
        <v>1</v>
      </c>
      <c r="E131" s="16" t="s">
        <v>423</v>
      </c>
      <c r="F131" s="16" t="s">
        <v>5</v>
      </c>
      <c r="G131" s="23" t="s">
        <v>1701</v>
      </c>
      <c r="H131" s="13" t="s">
        <v>1277</v>
      </c>
      <c r="I131" s="13">
        <v>63</v>
      </c>
      <c r="J131" s="14">
        <v>42134</v>
      </c>
      <c r="K131" s="11" t="s">
        <v>2071</v>
      </c>
      <c r="L131" s="11" t="s">
        <v>1034</v>
      </c>
      <c r="M131" s="13">
        <v>1</v>
      </c>
      <c r="N131" s="13" t="s">
        <v>2040</v>
      </c>
      <c r="O131" s="13">
        <v>2</v>
      </c>
      <c r="P131" s="13" t="s">
        <v>1277</v>
      </c>
      <c r="Q131" s="11">
        <f>VLOOKUP(I131,edades!$B$3:$D$17,3)</f>
        <v>14</v>
      </c>
      <c r="R131" s="11" t="str">
        <f>VLOOKUP(I131,edades!$B$3:$D$17,2)</f>
        <v>de 60 a 64 años</v>
      </c>
      <c r="S131" s="46" t="s">
        <v>1034</v>
      </c>
      <c r="T131" s="11">
        <v>1</v>
      </c>
      <c r="U131" s="11">
        <v>1</v>
      </c>
    </row>
    <row r="132" spans="1:21" x14ac:dyDescent="0.25">
      <c r="A132" s="11">
        <v>131</v>
      </c>
      <c r="B132" s="11">
        <v>201505</v>
      </c>
      <c r="C132" s="11">
        <v>1234</v>
      </c>
      <c r="D132" s="11">
        <v>1</v>
      </c>
      <c r="E132" s="16" t="s">
        <v>602</v>
      </c>
      <c r="F132" s="16" t="s">
        <v>5</v>
      </c>
      <c r="G132" s="23" t="s">
        <v>1652</v>
      </c>
      <c r="H132" s="13" t="s">
        <v>1277</v>
      </c>
      <c r="I132" s="13">
        <v>28</v>
      </c>
      <c r="J132" s="14">
        <v>42134</v>
      </c>
      <c r="K132" s="11" t="s">
        <v>2071</v>
      </c>
      <c r="L132" s="11" t="s">
        <v>84</v>
      </c>
      <c r="M132" s="13">
        <v>1</v>
      </c>
      <c r="N132" s="13" t="s">
        <v>2040</v>
      </c>
      <c r="O132" s="13">
        <v>2</v>
      </c>
      <c r="P132" s="13" t="s">
        <v>1277</v>
      </c>
      <c r="Q132" s="11">
        <f>VLOOKUP(I132,edades!$B$3:$D$17,3)</f>
        <v>7</v>
      </c>
      <c r="R132" s="11" t="str">
        <f>VLOOKUP(I132,edades!$B$3:$D$17,2)</f>
        <v>de 25 a 29 años</v>
      </c>
      <c r="S132" s="46" t="s">
        <v>84</v>
      </c>
      <c r="T132" s="11">
        <v>1</v>
      </c>
      <c r="U132" s="11">
        <v>1</v>
      </c>
    </row>
    <row r="133" spans="1:21" x14ac:dyDescent="0.25">
      <c r="A133" s="11">
        <v>132</v>
      </c>
      <c r="B133" s="11">
        <v>201505</v>
      </c>
      <c r="C133" s="11">
        <v>1234</v>
      </c>
      <c r="D133" s="11">
        <v>1</v>
      </c>
      <c r="E133" s="16" t="s">
        <v>679</v>
      </c>
      <c r="F133" s="16" t="s">
        <v>5</v>
      </c>
      <c r="G133" s="23" t="s">
        <v>1383</v>
      </c>
      <c r="H133" s="13" t="s">
        <v>1277</v>
      </c>
      <c r="I133" s="13">
        <v>64</v>
      </c>
      <c r="J133" s="14">
        <v>42131</v>
      </c>
      <c r="K133" s="11" t="s">
        <v>2073</v>
      </c>
      <c r="L133" s="11" t="s">
        <v>1111</v>
      </c>
      <c r="M133" s="13">
        <v>1</v>
      </c>
      <c r="N133" s="13" t="s">
        <v>2040</v>
      </c>
      <c r="O133" s="13">
        <v>2</v>
      </c>
      <c r="P133" s="13" t="s">
        <v>1277</v>
      </c>
      <c r="Q133" s="11">
        <f>VLOOKUP(I133,edades!$B$3:$D$17,3)</f>
        <v>14</v>
      </c>
      <c r="R133" s="11" t="str">
        <f>VLOOKUP(I133,edades!$B$3:$D$17,2)</f>
        <v>de 60 a 64 años</v>
      </c>
      <c r="S133" s="46" t="s">
        <v>1111</v>
      </c>
      <c r="T133" s="11">
        <v>1</v>
      </c>
      <c r="U133" s="11">
        <v>1</v>
      </c>
    </row>
    <row r="134" spans="1:21" x14ac:dyDescent="0.25">
      <c r="A134" s="11">
        <v>133</v>
      </c>
      <c r="B134" s="11">
        <v>201505</v>
      </c>
      <c r="C134" s="11">
        <v>1234</v>
      </c>
      <c r="D134" s="11">
        <v>1</v>
      </c>
      <c r="E134" s="16" t="s">
        <v>475</v>
      </c>
      <c r="F134" s="16" t="s">
        <v>5</v>
      </c>
      <c r="G134" s="23" t="s">
        <v>1447</v>
      </c>
      <c r="H134" s="13" t="s">
        <v>1277</v>
      </c>
      <c r="I134" s="13">
        <v>61</v>
      </c>
      <c r="J134" s="14">
        <v>42141</v>
      </c>
      <c r="K134" s="11" t="s">
        <v>2074</v>
      </c>
      <c r="L134" s="11" t="s">
        <v>135</v>
      </c>
      <c r="M134" s="13">
        <v>1</v>
      </c>
      <c r="N134" s="13" t="s">
        <v>2040</v>
      </c>
      <c r="O134" s="13">
        <v>2</v>
      </c>
      <c r="P134" s="13" t="s">
        <v>1277</v>
      </c>
      <c r="Q134" s="11">
        <f>VLOOKUP(I134,edades!$B$3:$D$17,3)</f>
        <v>14</v>
      </c>
      <c r="R134" s="11" t="str">
        <f>VLOOKUP(I134,edades!$B$3:$D$17,2)</f>
        <v>de 60 a 64 años</v>
      </c>
      <c r="S134" s="46" t="s">
        <v>135</v>
      </c>
      <c r="T134" s="11">
        <v>1</v>
      </c>
      <c r="U134" s="11">
        <v>1</v>
      </c>
    </row>
    <row r="135" spans="1:21" x14ac:dyDescent="0.25">
      <c r="A135" s="11">
        <v>134</v>
      </c>
      <c r="B135" s="11">
        <v>201505</v>
      </c>
      <c r="C135" s="11">
        <v>1234</v>
      </c>
      <c r="D135" s="11">
        <v>1</v>
      </c>
      <c r="E135" s="16" t="s">
        <v>419</v>
      </c>
      <c r="F135" s="16" t="s">
        <v>5</v>
      </c>
      <c r="G135" s="23" t="s">
        <v>1690</v>
      </c>
      <c r="H135" s="13" t="s">
        <v>1276</v>
      </c>
      <c r="I135" s="13">
        <v>75</v>
      </c>
      <c r="J135" s="14">
        <v>42134</v>
      </c>
      <c r="K135" s="11" t="s">
        <v>2071</v>
      </c>
      <c r="L135" s="11" t="s">
        <v>1030</v>
      </c>
      <c r="M135" s="13">
        <v>1</v>
      </c>
      <c r="N135" s="13" t="s">
        <v>2040</v>
      </c>
      <c r="O135" s="13">
        <v>1</v>
      </c>
      <c r="P135" s="13" t="s">
        <v>2042</v>
      </c>
      <c r="Q135" s="11">
        <f>VLOOKUP(I135,edades!$B$3:$D$17,3)</f>
        <v>15</v>
      </c>
      <c r="R135" s="11" t="str">
        <f>VLOOKUP(I135,edades!$B$3:$D$17,2)</f>
        <v>de 65 años a más</v>
      </c>
      <c r="S135" s="46" t="s">
        <v>1030</v>
      </c>
      <c r="T135" s="11">
        <v>1</v>
      </c>
      <c r="U135" s="11">
        <v>1</v>
      </c>
    </row>
    <row r="136" spans="1:21" x14ac:dyDescent="0.25">
      <c r="A136" s="11">
        <v>135</v>
      </c>
      <c r="B136" s="11">
        <v>201505</v>
      </c>
      <c r="C136" s="11">
        <v>1234</v>
      </c>
      <c r="D136" s="11">
        <v>1</v>
      </c>
      <c r="E136" s="16" t="s">
        <v>19</v>
      </c>
      <c r="F136" s="16" t="s">
        <v>5</v>
      </c>
      <c r="G136" s="23" t="s">
        <v>1579</v>
      </c>
      <c r="H136" s="13" t="s">
        <v>1276</v>
      </c>
      <c r="I136" s="13">
        <v>65</v>
      </c>
      <c r="J136" s="14">
        <v>42129</v>
      </c>
      <c r="K136" s="11" t="s">
        <v>2071</v>
      </c>
      <c r="L136" s="11" t="s">
        <v>1205</v>
      </c>
      <c r="M136" s="13">
        <v>1</v>
      </c>
      <c r="N136" s="13" t="s">
        <v>2040</v>
      </c>
      <c r="O136" s="13">
        <v>1</v>
      </c>
      <c r="P136" s="13" t="s">
        <v>2042</v>
      </c>
      <c r="Q136" s="11">
        <f>VLOOKUP(I136,edades!$B$3:$D$17,3)</f>
        <v>15</v>
      </c>
      <c r="R136" s="11" t="str">
        <f>VLOOKUP(I136,edades!$B$3:$D$17,2)</f>
        <v>de 65 años a más</v>
      </c>
      <c r="S136" s="46" t="s">
        <v>1205</v>
      </c>
      <c r="T136" s="11">
        <v>1</v>
      </c>
      <c r="U136" s="11">
        <v>1</v>
      </c>
    </row>
    <row r="137" spans="1:21" x14ac:dyDescent="0.25">
      <c r="A137" s="11">
        <v>136</v>
      </c>
      <c r="B137" s="11">
        <v>201505</v>
      </c>
      <c r="C137" s="11">
        <v>1234</v>
      </c>
      <c r="D137" s="11">
        <v>1</v>
      </c>
      <c r="E137" s="16" t="s">
        <v>678</v>
      </c>
      <c r="F137" s="16" t="s">
        <v>5</v>
      </c>
      <c r="G137" s="23" t="s">
        <v>1563</v>
      </c>
      <c r="H137" s="13" t="s">
        <v>1276</v>
      </c>
      <c r="I137" s="13">
        <v>27</v>
      </c>
      <c r="J137" s="14">
        <v>42125</v>
      </c>
      <c r="K137" s="11" t="s">
        <v>2071</v>
      </c>
      <c r="L137" s="11" t="s">
        <v>958</v>
      </c>
      <c r="M137" s="13">
        <v>1</v>
      </c>
      <c r="N137" s="13" t="s">
        <v>2040</v>
      </c>
      <c r="O137" s="13">
        <v>1</v>
      </c>
      <c r="P137" s="13" t="s">
        <v>2042</v>
      </c>
      <c r="Q137" s="11">
        <f>VLOOKUP(I137,edades!$B$3:$D$17,3)</f>
        <v>7</v>
      </c>
      <c r="R137" s="11" t="str">
        <f>VLOOKUP(I137,edades!$B$3:$D$17,2)</f>
        <v>de 25 a 29 años</v>
      </c>
      <c r="S137" s="46" t="s">
        <v>958</v>
      </c>
      <c r="T137" s="11">
        <v>1</v>
      </c>
      <c r="U137" s="11">
        <v>1</v>
      </c>
    </row>
    <row r="138" spans="1:21" x14ac:dyDescent="0.25">
      <c r="A138" s="11">
        <v>137</v>
      </c>
      <c r="B138" s="11">
        <v>201505</v>
      </c>
      <c r="C138" s="11">
        <v>1234</v>
      </c>
      <c r="D138" s="11">
        <v>1</v>
      </c>
      <c r="E138" s="16" t="s">
        <v>442</v>
      </c>
      <c r="F138" s="16" t="s">
        <v>5</v>
      </c>
      <c r="G138" s="23" t="s">
        <v>1760</v>
      </c>
      <c r="H138" s="13" t="s">
        <v>1276</v>
      </c>
      <c r="I138" s="13">
        <v>67</v>
      </c>
      <c r="J138" s="14">
        <v>42125</v>
      </c>
      <c r="K138" s="11" t="s">
        <v>2072</v>
      </c>
      <c r="L138" s="11" t="s">
        <v>153</v>
      </c>
      <c r="M138" s="13">
        <v>1</v>
      </c>
      <c r="N138" s="13" t="s">
        <v>2040</v>
      </c>
      <c r="O138" s="13">
        <v>1</v>
      </c>
      <c r="P138" s="13" t="s">
        <v>2042</v>
      </c>
      <c r="Q138" s="11">
        <f>VLOOKUP(I138,edades!$B$3:$D$17,3)</f>
        <v>15</v>
      </c>
      <c r="R138" s="11" t="str">
        <f>VLOOKUP(I138,edades!$B$3:$D$17,2)</f>
        <v>de 65 años a más</v>
      </c>
      <c r="S138" s="46" t="s">
        <v>153</v>
      </c>
      <c r="T138" s="11">
        <v>1</v>
      </c>
      <c r="U138" s="11">
        <v>1</v>
      </c>
    </row>
    <row r="139" spans="1:21" x14ac:dyDescent="0.25">
      <c r="A139" s="11">
        <v>138</v>
      </c>
      <c r="B139" s="11">
        <v>201505</v>
      </c>
      <c r="C139" s="11">
        <v>1234</v>
      </c>
      <c r="D139" s="11">
        <v>1</v>
      </c>
      <c r="E139" s="16" t="s">
        <v>155</v>
      </c>
      <c r="F139" s="16" t="s">
        <v>5</v>
      </c>
      <c r="G139" s="23" t="s">
        <v>1408</v>
      </c>
      <c r="H139" s="13" t="s">
        <v>1276</v>
      </c>
      <c r="I139" s="13">
        <v>77</v>
      </c>
      <c r="J139" s="14">
        <v>42129</v>
      </c>
      <c r="K139" s="11" t="s">
        <v>2074</v>
      </c>
      <c r="L139" s="11" t="s">
        <v>1159</v>
      </c>
      <c r="M139" s="13">
        <v>1</v>
      </c>
      <c r="N139" s="13" t="s">
        <v>2040</v>
      </c>
      <c r="O139" s="13">
        <v>1</v>
      </c>
      <c r="P139" s="13" t="s">
        <v>2042</v>
      </c>
      <c r="Q139" s="11">
        <f>VLOOKUP(I139,edades!$B$3:$D$17,3)</f>
        <v>15</v>
      </c>
      <c r="R139" s="11" t="str">
        <f>VLOOKUP(I139,edades!$B$3:$D$17,2)</f>
        <v>de 65 años a más</v>
      </c>
      <c r="S139" s="46" t="s">
        <v>1159</v>
      </c>
      <c r="T139" s="11">
        <v>1</v>
      </c>
      <c r="U139" s="11">
        <v>1</v>
      </c>
    </row>
    <row r="140" spans="1:21" x14ac:dyDescent="0.25">
      <c r="A140" s="11">
        <v>139</v>
      </c>
      <c r="B140" s="11">
        <v>201505</v>
      </c>
      <c r="C140" s="11">
        <v>1234</v>
      </c>
      <c r="D140" s="11">
        <v>1</v>
      </c>
      <c r="E140" s="16" t="s">
        <v>571</v>
      </c>
      <c r="F140" s="16" t="s">
        <v>5</v>
      </c>
      <c r="G140" s="23" t="s">
        <v>1321</v>
      </c>
      <c r="H140" s="13" t="s">
        <v>1277</v>
      </c>
      <c r="I140" s="13">
        <v>57</v>
      </c>
      <c r="J140" s="14">
        <v>42132</v>
      </c>
      <c r="K140" s="11" t="s">
        <v>2073</v>
      </c>
      <c r="L140" s="11" t="s">
        <v>1241</v>
      </c>
      <c r="M140" s="13">
        <v>1</v>
      </c>
      <c r="N140" s="13" t="s">
        <v>2040</v>
      </c>
      <c r="O140" s="13">
        <v>2</v>
      </c>
      <c r="P140" s="13" t="s">
        <v>1277</v>
      </c>
      <c r="Q140" s="11">
        <f>VLOOKUP(I140,edades!$B$3:$D$17,3)</f>
        <v>13</v>
      </c>
      <c r="R140" s="11" t="str">
        <f>VLOOKUP(I140,edades!$B$3:$D$17,2)</f>
        <v>de 55 a 59 años</v>
      </c>
      <c r="S140" s="46" t="s">
        <v>1241</v>
      </c>
      <c r="T140" s="11">
        <v>1</v>
      </c>
      <c r="U140" s="11">
        <v>1</v>
      </c>
    </row>
    <row r="141" spans="1:21" x14ac:dyDescent="0.25">
      <c r="A141" s="11">
        <v>140</v>
      </c>
      <c r="B141" s="11">
        <v>201505</v>
      </c>
      <c r="C141" s="11">
        <v>1234</v>
      </c>
      <c r="D141" s="11">
        <v>1</v>
      </c>
      <c r="E141" s="16" t="s">
        <v>508</v>
      </c>
      <c r="F141" s="16" t="s">
        <v>5</v>
      </c>
      <c r="G141" s="23" t="s">
        <v>1351</v>
      </c>
      <c r="H141" s="13" t="s">
        <v>1277</v>
      </c>
      <c r="I141" s="13">
        <v>37</v>
      </c>
      <c r="J141" s="14">
        <v>42131</v>
      </c>
      <c r="K141" s="11" t="s">
        <v>2073</v>
      </c>
      <c r="L141" s="11" t="s">
        <v>1113</v>
      </c>
      <c r="M141" s="13">
        <v>1</v>
      </c>
      <c r="N141" s="13" t="s">
        <v>2040</v>
      </c>
      <c r="O141" s="13">
        <v>2</v>
      </c>
      <c r="P141" s="13" t="s">
        <v>1277</v>
      </c>
      <c r="Q141" s="11">
        <f>VLOOKUP(I141,edades!$B$3:$D$17,3)</f>
        <v>9</v>
      </c>
      <c r="R141" s="11" t="str">
        <f>VLOOKUP(I141,edades!$B$3:$D$17,2)</f>
        <v>de 35 a 39 años</v>
      </c>
      <c r="S141" s="46" t="s">
        <v>1113</v>
      </c>
      <c r="T141" s="11">
        <v>1</v>
      </c>
      <c r="U141" s="11">
        <v>1</v>
      </c>
    </row>
    <row r="142" spans="1:21" x14ac:dyDescent="0.25">
      <c r="A142" s="11">
        <v>141</v>
      </c>
      <c r="B142" s="11">
        <v>201505</v>
      </c>
      <c r="C142" s="11">
        <v>1234</v>
      </c>
      <c r="D142" s="11">
        <v>1</v>
      </c>
      <c r="E142" s="16" t="s">
        <v>609</v>
      </c>
      <c r="F142" s="16" t="s">
        <v>5</v>
      </c>
      <c r="G142" s="23" t="s">
        <v>1736</v>
      </c>
      <c r="H142" s="13" t="s">
        <v>1277</v>
      </c>
      <c r="I142" s="13">
        <v>51</v>
      </c>
      <c r="J142" s="14">
        <v>42135</v>
      </c>
      <c r="K142" s="11" t="s">
        <v>2071</v>
      </c>
      <c r="L142" s="11" t="s">
        <v>13</v>
      </c>
      <c r="M142" s="13">
        <v>1</v>
      </c>
      <c r="N142" s="13" t="s">
        <v>2040</v>
      </c>
      <c r="O142" s="13">
        <v>2</v>
      </c>
      <c r="P142" s="13" t="s">
        <v>1277</v>
      </c>
      <c r="Q142" s="11">
        <f>VLOOKUP(I142,edades!$B$3:$D$17,3)</f>
        <v>12</v>
      </c>
      <c r="R142" s="11" t="str">
        <f>VLOOKUP(I142,edades!$B$3:$D$17,2)</f>
        <v>de 50 a 54 años</v>
      </c>
      <c r="S142" s="46" t="s">
        <v>13</v>
      </c>
      <c r="T142" s="11">
        <v>1</v>
      </c>
      <c r="U142" s="11">
        <v>1</v>
      </c>
    </row>
    <row r="143" spans="1:21" x14ac:dyDescent="0.25">
      <c r="A143" s="11">
        <v>142</v>
      </c>
      <c r="B143" s="11">
        <v>201505</v>
      </c>
      <c r="C143" s="11">
        <v>1234</v>
      </c>
      <c r="D143" s="11">
        <v>1</v>
      </c>
      <c r="E143" s="16" t="s">
        <v>231</v>
      </c>
      <c r="F143" s="16" t="s">
        <v>5</v>
      </c>
      <c r="G143" s="23" t="s">
        <v>1389</v>
      </c>
      <c r="H143" s="13" t="s">
        <v>1277</v>
      </c>
      <c r="I143" s="13">
        <v>52</v>
      </c>
      <c r="J143" s="14">
        <v>42125</v>
      </c>
      <c r="K143" s="11" t="s">
        <v>2073</v>
      </c>
      <c r="L143" s="11" t="s">
        <v>1104</v>
      </c>
      <c r="M143" s="13">
        <v>1</v>
      </c>
      <c r="N143" s="13" t="s">
        <v>2040</v>
      </c>
      <c r="O143" s="13">
        <v>2</v>
      </c>
      <c r="P143" s="13" t="s">
        <v>1277</v>
      </c>
      <c r="Q143" s="11">
        <f>VLOOKUP(I143,edades!$B$3:$D$17,3)</f>
        <v>12</v>
      </c>
      <c r="R143" s="11" t="str">
        <f>VLOOKUP(I143,edades!$B$3:$D$17,2)</f>
        <v>de 50 a 54 años</v>
      </c>
      <c r="S143" s="46" t="s">
        <v>1104</v>
      </c>
      <c r="T143" s="11">
        <v>1</v>
      </c>
      <c r="U143" s="11">
        <v>1</v>
      </c>
    </row>
    <row r="144" spans="1:21" x14ac:dyDescent="0.25">
      <c r="A144" s="11">
        <v>143</v>
      </c>
      <c r="B144" s="11">
        <v>201505</v>
      </c>
      <c r="C144" s="11">
        <v>1234</v>
      </c>
      <c r="D144" s="11">
        <v>1</v>
      </c>
      <c r="E144" s="16" t="s">
        <v>789</v>
      </c>
      <c r="F144" s="16" t="s">
        <v>5</v>
      </c>
      <c r="G144" s="23" t="s">
        <v>1328</v>
      </c>
      <c r="H144" s="13" t="s">
        <v>1277</v>
      </c>
      <c r="I144" s="13">
        <v>54</v>
      </c>
      <c r="J144" s="14">
        <v>42133</v>
      </c>
      <c r="K144" s="11" t="s">
        <v>2073</v>
      </c>
      <c r="L144" s="11" t="s">
        <v>1005</v>
      </c>
      <c r="M144" s="13">
        <v>1</v>
      </c>
      <c r="N144" s="13" t="s">
        <v>2040</v>
      </c>
      <c r="O144" s="13">
        <v>2</v>
      </c>
      <c r="P144" s="13" t="s">
        <v>1277</v>
      </c>
      <c r="Q144" s="11">
        <f>VLOOKUP(I144,edades!$B$3:$D$17,3)</f>
        <v>12</v>
      </c>
      <c r="R144" s="11" t="str">
        <f>VLOOKUP(I144,edades!$B$3:$D$17,2)</f>
        <v>de 50 a 54 años</v>
      </c>
      <c r="S144" s="46" t="s">
        <v>1005</v>
      </c>
      <c r="T144" s="11">
        <v>1</v>
      </c>
      <c r="U144" s="11">
        <v>1</v>
      </c>
    </row>
    <row r="145" spans="1:21" x14ac:dyDescent="0.25">
      <c r="A145" s="11">
        <v>144</v>
      </c>
      <c r="B145" s="11">
        <v>201505</v>
      </c>
      <c r="C145" s="11">
        <v>1234</v>
      </c>
      <c r="D145" s="11">
        <v>1</v>
      </c>
      <c r="E145" s="16" t="s">
        <v>328</v>
      </c>
      <c r="F145" s="16" t="s">
        <v>5</v>
      </c>
      <c r="G145" s="23" t="s">
        <v>1634</v>
      </c>
      <c r="H145" s="13" t="s">
        <v>1276</v>
      </c>
      <c r="I145" s="13">
        <v>100</v>
      </c>
      <c r="J145" s="14">
        <v>42135</v>
      </c>
      <c r="K145" s="11" t="s">
        <v>2071</v>
      </c>
      <c r="L145" s="11" t="s">
        <v>28</v>
      </c>
      <c r="M145" s="13">
        <v>1</v>
      </c>
      <c r="N145" s="13" t="s">
        <v>2040</v>
      </c>
      <c r="O145" s="13">
        <v>1</v>
      </c>
      <c r="P145" s="13" t="s">
        <v>2042</v>
      </c>
      <c r="Q145" s="11">
        <f>VLOOKUP(I145,edades!$B$3:$D$17,3)</f>
        <v>15</v>
      </c>
      <c r="R145" s="11" t="str">
        <f>VLOOKUP(I145,edades!$B$3:$D$17,2)</f>
        <v>de 65 años a más</v>
      </c>
      <c r="S145" s="46" t="s">
        <v>28</v>
      </c>
      <c r="T145" s="11">
        <v>1</v>
      </c>
      <c r="U145" s="11">
        <v>1</v>
      </c>
    </row>
    <row r="146" spans="1:21" x14ac:dyDescent="0.25">
      <c r="A146" s="11">
        <v>145</v>
      </c>
      <c r="B146" s="11">
        <v>201505</v>
      </c>
      <c r="C146" s="11">
        <v>1234</v>
      </c>
      <c r="D146" s="11">
        <v>1</v>
      </c>
      <c r="E146" s="16" t="s">
        <v>115</v>
      </c>
      <c r="F146" s="16" t="s">
        <v>5</v>
      </c>
      <c r="G146" s="23" t="s">
        <v>1672</v>
      </c>
      <c r="H146" s="13" t="s">
        <v>1277</v>
      </c>
      <c r="I146" s="13">
        <v>45</v>
      </c>
      <c r="J146" s="14">
        <v>42133</v>
      </c>
      <c r="K146" s="11" t="s">
        <v>2071</v>
      </c>
      <c r="L146" s="11" t="s">
        <v>1040</v>
      </c>
      <c r="M146" s="13">
        <v>1</v>
      </c>
      <c r="N146" s="13" t="s">
        <v>2040</v>
      </c>
      <c r="O146" s="13">
        <v>2</v>
      </c>
      <c r="P146" s="13" t="s">
        <v>1277</v>
      </c>
      <c r="Q146" s="11">
        <f>VLOOKUP(I146,edades!$B$3:$D$17,3)</f>
        <v>11</v>
      </c>
      <c r="R146" s="11" t="str">
        <f>VLOOKUP(I146,edades!$B$3:$D$17,2)</f>
        <v>de 45 a 49 años</v>
      </c>
      <c r="S146" s="46" t="s">
        <v>1040</v>
      </c>
      <c r="T146" s="11">
        <v>1</v>
      </c>
      <c r="U146" s="11">
        <v>1</v>
      </c>
    </row>
    <row r="147" spans="1:21" x14ac:dyDescent="0.25">
      <c r="A147" s="11">
        <v>146</v>
      </c>
      <c r="B147" s="11">
        <v>201505</v>
      </c>
      <c r="C147" s="11">
        <v>1234</v>
      </c>
      <c r="D147" s="11">
        <v>1</v>
      </c>
      <c r="E147" s="16" t="s">
        <v>401</v>
      </c>
      <c r="F147" s="16" t="s">
        <v>5</v>
      </c>
      <c r="G147" s="23" t="s">
        <v>1711</v>
      </c>
      <c r="H147" s="13" t="s">
        <v>1277</v>
      </c>
      <c r="I147" s="13">
        <v>59</v>
      </c>
      <c r="J147" s="14">
        <v>42125</v>
      </c>
      <c r="K147" s="11" t="s">
        <v>2071</v>
      </c>
      <c r="L147" s="11" t="s">
        <v>962</v>
      </c>
      <c r="M147" s="13">
        <v>1</v>
      </c>
      <c r="N147" s="13" t="s">
        <v>2040</v>
      </c>
      <c r="O147" s="13">
        <v>2</v>
      </c>
      <c r="P147" s="13" t="s">
        <v>1277</v>
      </c>
      <c r="Q147" s="11">
        <f>VLOOKUP(I147,edades!$B$3:$D$17,3)</f>
        <v>13</v>
      </c>
      <c r="R147" s="11" t="str">
        <f>VLOOKUP(I147,edades!$B$3:$D$17,2)</f>
        <v>de 55 a 59 años</v>
      </c>
      <c r="S147" s="46" t="s">
        <v>962</v>
      </c>
      <c r="T147" s="11">
        <v>1</v>
      </c>
      <c r="U147" s="11">
        <v>1</v>
      </c>
    </row>
    <row r="148" spans="1:21" x14ac:dyDescent="0.25">
      <c r="A148" s="11">
        <v>147</v>
      </c>
      <c r="B148" s="11">
        <v>201505</v>
      </c>
      <c r="C148" s="11">
        <v>1234</v>
      </c>
      <c r="D148" s="11">
        <v>1</v>
      </c>
      <c r="E148" s="16" t="s">
        <v>45</v>
      </c>
      <c r="F148" s="16" t="s">
        <v>5</v>
      </c>
      <c r="G148" s="23" t="s">
        <v>1800</v>
      </c>
      <c r="H148" s="13" t="s">
        <v>1276</v>
      </c>
      <c r="I148" s="13">
        <v>75</v>
      </c>
      <c r="J148" s="14">
        <v>42134</v>
      </c>
      <c r="K148" s="11" t="s">
        <v>2072</v>
      </c>
      <c r="L148" s="11" t="s">
        <v>34</v>
      </c>
      <c r="M148" s="13">
        <v>1</v>
      </c>
      <c r="N148" s="13" t="s">
        <v>2040</v>
      </c>
      <c r="O148" s="13">
        <v>1</v>
      </c>
      <c r="P148" s="13" t="s">
        <v>2042</v>
      </c>
      <c r="Q148" s="11">
        <f>VLOOKUP(I148,edades!$B$3:$D$17,3)</f>
        <v>15</v>
      </c>
      <c r="R148" s="11" t="str">
        <f>VLOOKUP(I148,edades!$B$3:$D$17,2)</f>
        <v>de 65 años a más</v>
      </c>
      <c r="S148" s="46" t="s">
        <v>34</v>
      </c>
      <c r="T148" s="11">
        <v>1</v>
      </c>
      <c r="U148" s="11">
        <v>1</v>
      </c>
    </row>
    <row r="149" spans="1:21" x14ac:dyDescent="0.25">
      <c r="A149" s="11">
        <v>148</v>
      </c>
      <c r="B149" s="11">
        <v>201505</v>
      </c>
      <c r="C149" s="11">
        <v>1234</v>
      </c>
      <c r="D149" s="11">
        <v>1</v>
      </c>
      <c r="E149" s="16" t="s">
        <v>513</v>
      </c>
      <c r="F149" s="16" t="s">
        <v>5</v>
      </c>
      <c r="G149" s="23" t="s">
        <v>1388</v>
      </c>
      <c r="H149" s="13" t="s">
        <v>1277</v>
      </c>
      <c r="I149" s="13">
        <v>75</v>
      </c>
      <c r="J149" s="14">
        <v>42133</v>
      </c>
      <c r="K149" s="11" t="s">
        <v>2073</v>
      </c>
      <c r="L149" s="11" t="s">
        <v>1011</v>
      </c>
      <c r="M149" s="13">
        <v>1</v>
      </c>
      <c r="N149" s="13" t="s">
        <v>2040</v>
      </c>
      <c r="O149" s="13">
        <v>2</v>
      </c>
      <c r="P149" s="13" t="s">
        <v>1277</v>
      </c>
      <c r="Q149" s="11">
        <f>VLOOKUP(I149,edades!$B$3:$D$17,3)</f>
        <v>15</v>
      </c>
      <c r="R149" s="11" t="str">
        <f>VLOOKUP(I149,edades!$B$3:$D$17,2)</f>
        <v>de 65 años a más</v>
      </c>
      <c r="S149" s="46" t="s">
        <v>1011</v>
      </c>
      <c r="T149" s="11">
        <v>1</v>
      </c>
      <c r="U149" s="11">
        <v>1</v>
      </c>
    </row>
    <row r="150" spans="1:21" x14ac:dyDescent="0.25">
      <c r="A150" s="11">
        <v>149</v>
      </c>
      <c r="B150" s="11">
        <v>201505</v>
      </c>
      <c r="C150" s="11">
        <v>1234</v>
      </c>
      <c r="D150" s="11">
        <v>1</v>
      </c>
      <c r="E150" s="16" t="s">
        <v>368</v>
      </c>
      <c r="F150" s="16" t="s">
        <v>5</v>
      </c>
      <c r="G150" s="23" t="s">
        <v>1773</v>
      </c>
      <c r="H150" s="13" t="s">
        <v>1277</v>
      </c>
      <c r="I150" s="13">
        <v>56</v>
      </c>
      <c r="J150" s="14">
        <v>42134</v>
      </c>
      <c r="K150" s="11" t="s">
        <v>2072</v>
      </c>
      <c r="L150" s="11" t="s">
        <v>9</v>
      </c>
      <c r="M150" s="13">
        <v>1</v>
      </c>
      <c r="N150" s="13" t="s">
        <v>2040</v>
      </c>
      <c r="O150" s="13">
        <v>2</v>
      </c>
      <c r="P150" s="13" t="s">
        <v>1277</v>
      </c>
      <c r="Q150" s="11">
        <f>VLOOKUP(I150,edades!$B$3:$D$17,3)</f>
        <v>13</v>
      </c>
      <c r="R150" s="11" t="str">
        <f>VLOOKUP(I150,edades!$B$3:$D$17,2)</f>
        <v>de 55 a 59 años</v>
      </c>
      <c r="S150" s="46" t="s">
        <v>9</v>
      </c>
      <c r="T150" s="11">
        <v>1</v>
      </c>
      <c r="U150" s="11">
        <v>1</v>
      </c>
    </row>
    <row r="151" spans="1:21" x14ac:dyDescent="0.25">
      <c r="A151" s="11">
        <v>150</v>
      </c>
      <c r="B151" s="11">
        <v>201505</v>
      </c>
      <c r="C151" s="11">
        <v>1234</v>
      </c>
      <c r="D151" s="11">
        <v>1</v>
      </c>
      <c r="E151" s="16" t="s">
        <v>918</v>
      </c>
      <c r="F151" s="16" t="s">
        <v>5</v>
      </c>
      <c r="G151" s="23" t="s">
        <v>1332</v>
      </c>
      <c r="H151" s="13" t="s">
        <v>1277</v>
      </c>
      <c r="I151" s="13">
        <v>56</v>
      </c>
      <c r="J151" s="14">
        <v>42138</v>
      </c>
      <c r="K151" s="11" t="s">
        <v>2073</v>
      </c>
      <c r="L151" s="11" t="s">
        <v>1208</v>
      </c>
      <c r="M151" s="13">
        <v>1</v>
      </c>
      <c r="N151" s="13" t="s">
        <v>2040</v>
      </c>
      <c r="O151" s="13">
        <v>2</v>
      </c>
      <c r="P151" s="13" t="s">
        <v>1277</v>
      </c>
      <c r="Q151" s="11">
        <f>VLOOKUP(I151,edades!$B$3:$D$17,3)</f>
        <v>13</v>
      </c>
      <c r="R151" s="11" t="str">
        <f>VLOOKUP(I151,edades!$B$3:$D$17,2)</f>
        <v>de 55 a 59 años</v>
      </c>
      <c r="S151" s="46" t="s">
        <v>1208</v>
      </c>
      <c r="T151" s="11">
        <v>1</v>
      </c>
      <c r="U151" s="11">
        <v>1</v>
      </c>
    </row>
    <row r="152" spans="1:21" x14ac:dyDescent="0.25">
      <c r="A152" s="11">
        <v>151</v>
      </c>
      <c r="B152" s="11">
        <v>201505</v>
      </c>
      <c r="C152" s="11">
        <v>1234</v>
      </c>
      <c r="D152" s="11">
        <v>1</v>
      </c>
      <c r="E152" s="16" t="s">
        <v>639</v>
      </c>
      <c r="F152" s="16" t="s">
        <v>5</v>
      </c>
      <c r="G152" s="23" t="s">
        <v>1848</v>
      </c>
      <c r="H152" s="13" t="s">
        <v>1276</v>
      </c>
      <c r="I152" s="13">
        <v>73</v>
      </c>
      <c r="J152" s="14">
        <v>42134</v>
      </c>
      <c r="K152" s="11" t="s">
        <v>2072</v>
      </c>
      <c r="L152" s="11" t="s">
        <v>42</v>
      </c>
      <c r="M152" s="13">
        <v>1</v>
      </c>
      <c r="N152" s="13" t="s">
        <v>2040</v>
      </c>
      <c r="O152" s="13">
        <v>1</v>
      </c>
      <c r="P152" s="13" t="s">
        <v>2042</v>
      </c>
      <c r="Q152" s="11">
        <f>VLOOKUP(I152,edades!$B$3:$D$17,3)</f>
        <v>15</v>
      </c>
      <c r="R152" s="11" t="str">
        <f>VLOOKUP(I152,edades!$B$3:$D$17,2)</f>
        <v>de 65 años a más</v>
      </c>
      <c r="S152" s="46" t="s">
        <v>42</v>
      </c>
      <c r="T152" s="11">
        <v>1</v>
      </c>
      <c r="U152" s="11">
        <v>1</v>
      </c>
    </row>
    <row r="153" spans="1:21" x14ac:dyDescent="0.25">
      <c r="A153" s="11">
        <v>152</v>
      </c>
      <c r="B153" s="11">
        <v>201505</v>
      </c>
      <c r="C153" s="11">
        <v>1234</v>
      </c>
      <c r="D153" s="11">
        <v>1</v>
      </c>
      <c r="E153" s="16" t="s">
        <v>659</v>
      </c>
      <c r="F153" s="16" t="s">
        <v>5</v>
      </c>
      <c r="G153" s="23" t="s">
        <v>1558</v>
      </c>
      <c r="H153" s="13" t="s">
        <v>1277</v>
      </c>
      <c r="I153" s="13">
        <v>60</v>
      </c>
      <c r="J153" s="14">
        <v>42129</v>
      </c>
      <c r="K153" s="11" t="s">
        <v>2071</v>
      </c>
      <c r="L153" s="11" t="s">
        <v>1208</v>
      </c>
      <c r="M153" s="13">
        <v>1</v>
      </c>
      <c r="N153" s="13" t="s">
        <v>2040</v>
      </c>
      <c r="O153" s="13">
        <v>2</v>
      </c>
      <c r="P153" s="13" t="s">
        <v>1277</v>
      </c>
      <c r="Q153" s="11">
        <f>VLOOKUP(I153,edades!$B$3:$D$17,3)</f>
        <v>14</v>
      </c>
      <c r="R153" s="11" t="str">
        <f>VLOOKUP(I153,edades!$B$3:$D$17,2)</f>
        <v>de 60 a 64 años</v>
      </c>
      <c r="S153" s="46" t="s">
        <v>1208</v>
      </c>
      <c r="T153" s="11">
        <v>1</v>
      </c>
      <c r="U153" s="11">
        <v>1</v>
      </c>
    </row>
    <row r="154" spans="1:21" x14ac:dyDescent="0.25">
      <c r="A154" s="11">
        <v>153</v>
      </c>
      <c r="B154" s="11">
        <v>201505</v>
      </c>
      <c r="C154" s="11">
        <v>1234</v>
      </c>
      <c r="D154" s="11">
        <v>1</v>
      </c>
      <c r="E154" s="16" t="s">
        <v>593</v>
      </c>
      <c r="F154" s="16" t="s">
        <v>5</v>
      </c>
      <c r="G154" s="23" t="s">
        <v>1753</v>
      </c>
      <c r="H154" s="13" t="s">
        <v>1277</v>
      </c>
      <c r="I154" s="13">
        <v>55</v>
      </c>
      <c r="J154" s="14">
        <v>42135</v>
      </c>
      <c r="K154" s="11" t="s">
        <v>2071</v>
      </c>
      <c r="L154" s="11" t="s">
        <v>6</v>
      </c>
      <c r="M154" s="13">
        <v>1</v>
      </c>
      <c r="N154" s="13" t="s">
        <v>2040</v>
      </c>
      <c r="O154" s="13">
        <v>2</v>
      </c>
      <c r="P154" s="13" t="s">
        <v>1277</v>
      </c>
      <c r="Q154" s="11">
        <f>VLOOKUP(I154,edades!$B$3:$D$17,3)</f>
        <v>13</v>
      </c>
      <c r="R154" s="11" t="str">
        <f>VLOOKUP(I154,edades!$B$3:$D$17,2)</f>
        <v>de 55 a 59 años</v>
      </c>
      <c r="S154" s="46" t="s">
        <v>6</v>
      </c>
      <c r="T154" s="11">
        <v>1</v>
      </c>
      <c r="U154" s="11">
        <v>1</v>
      </c>
    </row>
    <row r="155" spans="1:21" x14ac:dyDescent="0.25">
      <c r="A155" s="11">
        <v>154</v>
      </c>
      <c r="B155" s="11">
        <v>201505</v>
      </c>
      <c r="C155" s="11">
        <v>1234</v>
      </c>
      <c r="D155" s="11">
        <v>1</v>
      </c>
      <c r="E155" s="16" t="s">
        <v>600</v>
      </c>
      <c r="F155" s="16" t="s">
        <v>5</v>
      </c>
      <c r="G155" s="23" t="s">
        <v>1443</v>
      </c>
      <c r="H155" s="13" t="s">
        <v>1276</v>
      </c>
      <c r="I155" s="13">
        <v>16</v>
      </c>
      <c r="J155" s="14">
        <v>42141</v>
      </c>
      <c r="K155" s="11" t="s">
        <v>2074</v>
      </c>
      <c r="L155" s="11" t="s">
        <v>135</v>
      </c>
      <c r="M155" s="13">
        <v>1</v>
      </c>
      <c r="N155" s="13" t="s">
        <v>2040</v>
      </c>
      <c r="O155" s="13">
        <v>1</v>
      </c>
      <c r="P155" s="13" t="s">
        <v>2042</v>
      </c>
      <c r="Q155" s="11">
        <f>VLOOKUP(I155,edades!$B$3:$D$17,3)</f>
        <v>5</v>
      </c>
      <c r="R155" s="11" t="str">
        <f>VLOOKUP(I155,edades!$B$3:$D$17,2)</f>
        <v>de 15 a 19 años</v>
      </c>
      <c r="S155" s="46" t="s">
        <v>135</v>
      </c>
      <c r="T155" s="11">
        <v>1</v>
      </c>
      <c r="U155" s="11">
        <v>1</v>
      </c>
    </row>
    <row r="156" spans="1:21" x14ac:dyDescent="0.25">
      <c r="A156" s="11">
        <v>155</v>
      </c>
      <c r="B156" s="11">
        <v>201505</v>
      </c>
      <c r="C156" s="11">
        <v>1234</v>
      </c>
      <c r="D156" s="11">
        <v>1</v>
      </c>
      <c r="E156" s="16" t="s">
        <v>668</v>
      </c>
      <c r="F156" s="16" t="s">
        <v>5</v>
      </c>
      <c r="G156" s="23" t="s">
        <v>1772</v>
      </c>
      <c r="H156" s="13" t="s">
        <v>1277</v>
      </c>
      <c r="I156" s="13">
        <v>53</v>
      </c>
      <c r="J156" s="14">
        <v>42135</v>
      </c>
      <c r="K156" s="11" t="s">
        <v>2072</v>
      </c>
      <c r="L156" s="11" t="s">
        <v>17</v>
      </c>
      <c r="M156" s="13">
        <v>1</v>
      </c>
      <c r="N156" s="13" t="s">
        <v>2040</v>
      </c>
      <c r="O156" s="13">
        <v>2</v>
      </c>
      <c r="P156" s="13" t="s">
        <v>1277</v>
      </c>
      <c r="Q156" s="11">
        <f>VLOOKUP(I156,edades!$B$3:$D$17,3)</f>
        <v>12</v>
      </c>
      <c r="R156" s="11" t="str">
        <f>VLOOKUP(I156,edades!$B$3:$D$17,2)</f>
        <v>de 50 a 54 años</v>
      </c>
      <c r="S156" s="46" t="s">
        <v>17</v>
      </c>
      <c r="T156" s="11">
        <v>1</v>
      </c>
      <c r="U156" s="11">
        <v>1</v>
      </c>
    </row>
    <row r="157" spans="1:21" x14ac:dyDescent="0.25">
      <c r="A157" s="11">
        <v>156</v>
      </c>
      <c r="B157" s="11">
        <v>201505</v>
      </c>
      <c r="C157" s="11">
        <v>1234</v>
      </c>
      <c r="D157" s="11">
        <v>1</v>
      </c>
      <c r="E157" s="16" t="s">
        <v>128</v>
      </c>
      <c r="F157" s="16" t="s">
        <v>5</v>
      </c>
      <c r="G157" s="23" t="s">
        <v>1688</v>
      </c>
      <c r="H157" s="13" t="s">
        <v>1277</v>
      </c>
      <c r="I157" s="13">
        <v>61</v>
      </c>
      <c r="J157" s="14">
        <v>42134</v>
      </c>
      <c r="K157" s="11" t="s">
        <v>2071</v>
      </c>
      <c r="L157" s="11" t="s">
        <v>1038</v>
      </c>
      <c r="M157" s="13">
        <v>1</v>
      </c>
      <c r="N157" s="13" t="s">
        <v>2040</v>
      </c>
      <c r="O157" s="13">
        <v>2</v>
      </c>
      <c r="P157" s="13" t="s">
        <v>1277</v>
      </c>
      <c r="Q157" s="11">
        <f>VLOOKUP(I157,edades!$B$3:$D$17,3)</f>
        <v>14</v>
      </c>
      <c r="R157" s="11" t="str">
        <f>VLOOKUP(I157,edades!$B$3:$D$17,2)</f>
        <v>de 60 a 64 años</v>
      </c>
      <c r="S157" s="46" t="s">
        <v>1038</v>
      </c>
      <c r="T157" s="11">
        <v>1</v>
      </c>
      <c r="U157" s="11">
        <v>1</v>
      </c>
    </row>
    <row r="158" spans="1:21" x14ac:dyDescent="0.25">
      <c r="A158" s="11">
        <v>157</v>
      </c>
      <c r="B158" s="11">
        <v>201505</v>
      </c>
      <c r="C158" s="11">
        <v>1234</v>
      </c>
      <c r="D158" s="11">
        <v>1</v>
      </c>
      <c r="E158" s="16" t="s">
        <v>786</v>
      </c>
      <c r="F158" s="16" t="s">
        <v>5</v>
      </c>
      <c r="G158" s="23" t="s">
        <v>1735</v>
      </c>
      <c r="H158" s="13" t="s">
        <v>1277</v>
      </c>
      <c r="I158" s="13">
        <v>62</v>
      </c>
      <c r="J158" s="14">
        <v>42134</v>
      </c>
      <c r="K158" s="11" t="s">
        <v>2071</v>
      </c>
      <c r="L158" s="11" t="s">
        <v>1045</v>
      </c>
      <c r="M158" s="13">
        <v>1</v>
      </c>
      <c r="N158" s="13" t="s">
        <v>2040</v>
      </c>
      <c r="O158" s="13">
        <v>2</v>
      </c>
      <c r="P158" s="13" t="s">
        <v>1277</v>
      </c>
      <c r="Q158" s="11">
        <f>VLOOKUP(I158,edades!$B$3:$D$17,3)</f>
        <v>14</v>
      </c>
      <c r="R158" s="11" t="str">
        <f>VLOOKUP(I158,edades!$B$3:$D$17,2)</f>
        <v>de 60 a 64 años</v>
      </c>
      <c r="S158" s="46" t="s">
        <v>1045</v>
      </c>
      <c r="T158" s="11">
        <v>1</v>
      </c>
      <c r="U158" s="11">
        <v>1</v>
      </c>
    </row>
    <row r="159" spans="1:21" x14ac:dyDescent="0.25">
      <c r="A159" s="11">
        <v>158</v>
      </c>
      <c r="B159" s="11">
        <v>201505</v>
      </c>
      <c r="C159" s="11">
        <v>1234</v>
      </c>
      <c r="D159" s="11">
        <v>1</v>
      </c>
      <c r="E159" s="16" t="s">
        <v>23</v>
      </c>
      <c r="F159" s="16" t="s">
        <v>5</v>
      </c>
      <c r="G159" s="23" t="s">
        <v>1775</v>
      </c>
      <c r="H159" s="13" t="s">
        <v>1276</v>
      </c>
      <c r="I159" s="13">
        <v>56</v>
      </c>
      <c r="J159" s="14">
        <v>42125</v>
      </c>
      <c r="K159" s="11" t="s">
        <v>2072</v>
      </c>
      <c r="L159" s="11" t="s">
        <v>237</v>
      </c>
      <c r="M159" s="13">
        <v>1</v>
      </c>
      <c r="N159" s="13" t="s">
        <v>2040</v>
      </c>
      <c r="O159" s="13">
        <v>1</v>
      </c>
      <c r="P159" s="13" t="s">
        <v>2042</v>
      </c>
      <c r="Q159" s="11">
        <f>VLOOKUP(I159,edades!$B$3:$D$17,3)</f>
        <v>13</v>
      </c>
      <c r="R159" s="11" t="str">
        <f>VLOOKUP(I159,edades!$B$3:$D$17,2)</f>
        <v>de 55 a 59 años</v>
      </c>
      <c r="S159" s="46" t="s">
        <v>237</v>
      </c>
      <c r="T159" s="11">
        <v>1</v>
      </c>
      <c r="U159" s="11">
        <v>1</v>
      </c>
    </row>
    <row r="160" spans="1:21" x14ac:dyDescent="0.25">
      <c r="A160" s="11">
        <v>159</v>
      </c>
      <c r="B160" s="11">
        <v>201505</v>
      </c>
      <c r="C160" s="11">
        <v>1234</v>
      </c>
      <c r="D160" s="11">
        <v>1</v>
      </c>
      <c r="E160" s="16" t="s">
        <v>50</v>
      </c>
      <c r="F160" s="16" t="s">
        <v>5</v>
      </c>
      <c r="G160" s="23" t="s">
        <v>1785</v>
      </c>
      <c r="H160" s="13" t="s">
        <v>1277</v>
      </c>
      <c r="I160" s="13">
        <v>64</v>
      </c>
      <c r="J160" s="14">
        <v>42134</v>
      </c>
      <c r="K160" s="11" t="s">
        <v>2072</v>
      </c>
      <c r="L160" s="11" t="s">
        <v>9</v>
      </c>
      <c r="M160" s="13">
        <v>1</v>
      </c>
      <c r="N160" s="13" t="s">
        <v>2040</v>
      </c>
      <c r="O160" s="13">
        <v>2</v>
      </c>
      <c r="P160" s="13" t="s">
        <v>1277</v>
      </c>
      <c r="Q160" s="11">
        <f>VLOOKUP(I160,edades!$B$3:$D$17,3)</f>
        <v>14</v>
      </c>
      <c r="R160" s="11" t="str">
        <f>VLOOKUP(I160,edades!$B$3:$D$17,2)</f>
        <v>de 60 a 64 años</v>
      </c>
      <c r="S160" s="46" t="s">
        <v>9</v>
      </c>
      <c r="T160" s="11">
        <v>1</v>
      </c>
      <c r="U160" s="11">
        <v>1</v>
      </c>
    </row>
    <row r="161" spans="1:21" x14ac:dyDescent="0.25">
      <c r="A161" s="11">
        <v>160</v>
      </c>
      <c r="B161" s="11">
        <v>201505</v>
      </c>
      <c r="C161" s="11">
        <v>1234</v>
      </c>
      <c r="D161" s="11">
        <v>1</v>
      </c>
      <c r="E161" s="16" t="s">
        <v>98</v>
      </c>
      <c r="F161" s="16" t="s">
        <v>5</v>
      </c>
      <c r="G161" s="23" t="s">
        <v>1649</v>
      </c>
      <c r="H161" s="13" t="s">
        <v>1277</v>
      </c>
      <c r="I161" s="13">
        <v>26</v>
      </c>
      <c r="J161" s="14">
        <v>42125</v>
      </c>
      <c r="K161" s="11" t="s">
        <v>2071</v>
      </c>
      <c r="L161" s="11" t="s">
        <v>954</v>
      </c>
      <c r="M161" s="13">
        <v>1</v>
      </c>
      <c r="N161" s="13" t="s">
        <v>2040</v>
      </c>
      <c r="O161" s="13">
        <v>2</v>
      </c>
      <c r="P161" s="13" t="s">
        <v>1277</v>
      </c>
      <c r="Q161" s="11">
        <f>VLOOKUP(I161,edades!$B$3:$D$17,3)</f>
        <v>7</v>
      </c>
      <c r="R161" s="11" t="str">
        <f>VLOOKUP(I161,edades!$B$3:$D$17,2)</f>
        <v>de 25 a 29 años</v>
      </c>
      <c r="S161" s="46" t="s">
        <v>954</v>
      </c>
      <c r="T161" s="11">
        <v>1</v>
      </c>
      <c r="U161" s="11">
        <v>1</v>
      </c>
    </row>
    <row r="162" spans="1:21" x14ac:dyDescent="0.25">
      <c r="A162" s="11">
        <v>161</v>
      </c>
      <c r="B162" s="11">
        <v>201505</v>
      </c>
      <c r="C162" s="11">
        <v>1234</v>
      </c>
      <c r="D162" s="11">
        <v>1</v>
      </c>
      <c r="E162" s="16" t="s">
        <v>664</v>
      </c>
      <c r="F162" s="16" t="s">
        <v>5</v>
      </c>
      <c r="G162" s="23" t="s">
        <v>1342</v>
      </c>
      <c r="H162" s="13" t="s">
        <v>1277</v>
      </c>
      <c r="I162" s="13">
        <v>39</v>
      </c>
      <c r="J162" s="14">
        <v>42134</v>
      </c>
      <c r="K162" s="11" t="s">
        <v>2073</v>
      </c>
      <c r="L162" s="11" t="s">
        <v>1004</v>
      </c>
      <c r="M162" s="13">
        <v>1</v>
      </c>
      <c r="N162" s="13" t="s">
        <v>2040</v>
      </c>
      <c r="O162" s="13">
        <v>2</v>
      </c>
      <c r="P162" s="13" t="s">
        <v>1277</v>
      </c>
      <c r="Q162" s="11">
        <f>VLOOKUP(I162,edades!$B$3:$D$17,3)</f>
        <v>9</v>
      </c>
      <c r="R162" s="11" t="str">
        <f>VLOOKUP(I162,edades!$B$3:$D$17,2)</f>
        <v>de 35 a 39 años</v>
      </c>
      <c r="S162" s="46" t="s">
        <v>1004</v>
      </c>
      <c r="T162" s="11">
        <v>1</v>
      </c>
      <c r="U162" s="11">
        <v>1</v>
      </c>
    </row>
    <row r="163" spans="1:21" x14ac:dyDescent="0.25">
      <c r="A163" s="11">
        <v>162</v>
      </c>
      <c r="B163" s="11">
        <v>201505</v>
      </c>
      <c r="C163" s="11">
        <v>1234</v>
      </c>
      <c r="D163" s="11">
        <v>1</v>
      </c>
      <c r="E163" s="16" t="s">
        <v>625</v>
      </c>
      <c r="F163" s="16" t="s">
        <v>5</v>
      </c>
      <c r="G163" s="23" t="s">
        <v>1639</v>
      </c>
      <c r="H163" s="13" t="s">
        <v>1277</v>
      </c>
      <c r="I163" s="13">
        <v>55</v>
      </c>
      <c r="J163" s="14">
        <v>42125</v>
      </c>
      <c r="K163" s="11" t="s">
        <v>2071</v>
      </c>
      <c r="L163" s="11" t="s">
        <v>942</v>
      </c>
      <c r="M163" s="13">
        <v>1</v>
      </c>
      <c r="N163" s="13" t="s">
        <v>2040</v>
      </c>
      <c r="O163" s="13">
        <v>2</v>
      </c>
      <c r="P163" s="13" t="s">
        <v>1277</v>
      </c>
      <c r="Q163" s="11">
        <f>VLOOKUP(I163,edades!$B$3:$D$17,3)</f>
        <v>13</v>
      </c>
      <c r="R163" s="11" t="str">
        <f>VLOOKUP(I163,edades!$B$3:$D$17,2)</f>
        <v>de 55 a 59 años</v>
      </c>
      <c r="S163" s="46" t="s">
        <v>942</v>
      </c>
      <c r="T163" s="11">
        <v>1</v>
      </c>
      <c r="U163" s="11">
        <v>1</v>
      </c>
    </row>
    <row r="164" spans="1:21" x14ac:dyDescent="0.25">
      <c r="A164" s="11">
        <v>163</v>
      </c>
      <c r="B164" s="11">
        <v>201505</v>
      </c>
      <c r="C164" s="11">
        <v>1234</v>
      </c>
      <c r="D164" s="11">
        <v>1</v>
      </c>
      <c r="E164" s="16" t="s">
        <v>864</v>
      </c>
      <c r="F164" s="16" t="s">
        <v>5</v>
      </c>
      <c r="G164" s="23" t="s">
        <v>1370</v>
      </c>
      <c r="H164" s="13" t="s">
        <v>1277</v>
      </c>
      <c r="I164" s="13">
        <v>59</v>
      </c>
      <c r="J164" s="14">
        <v>42133</v>
      </c>
      <c r="K164" s="11" t="s">
        <v>2073</v>
      </c>
      <c r="L164" s="11" t="s">
        <v>1026</v>
      </c>
      <c r="M164" s="13">
        <v>1</v>
      </c>
      <c r="N164" s="13" t="s">
        <v>2040</v>
      </c>
      <c r="O164" s="13">
        <v>2</v>
      </c>
      <c r="P164" s="13" t="s">
        <v>1277</v>
      </c>
      <c r="Q164" s="11">
        <f>VLOOKUP(I164,edades!$B$3:$D$17,3)</f>
        <v>13</v>
      </c>
      <c r="R164" s="11" t="str">
        <f>VLOOKUP(I164,edades!$B$3:$D$17,2)</f>
        <v>de 55 a 59 años</v>
      </c>
      <c r="S164" s="46" t="s">
        <v>1026</v>
      </c>
      <c r="T164" s="11">
        <v>1</v>
      </c>
      <c r="U164" s="11">
        <v>1</v>
      </c>
    </row>
    <row r="165" spans="1:21" x14ac:dyDescent="0.25">
      <c r="A165" s="11">
        <v>164</v>
      </c>
      <c r="B165" s="11">
        <v>201505</v>
      </c>
      <c r="C165" s="11">
        <v>1234</v>
      </c>
      <c r="D165" s="11">
        <v>1</v>
      </c>
      <c r="E165" s="16" t="s">
        <v>622</v>
      </c>
      <c r="F165" s="16" t="s">
        <v>5</v>
      </c>
      <c r="G165" s="23" t="s">
        <v>1613</v>
      </c>
      <c r="H165" s="13" t="s">
        <v>1277</v>
      </c>
      <c r="I165" s="13">
        <v>75</v>
      </c>
      <c r="J165" s="14">
        <v>42134</v>
      </c>
      <c r="K165" s="11" t="s">
        <v>2071</v>
      </c>
      <c r="L165" s="11" t="s">
        <v>301</v>
      </c>
      <c r="M165" s="13">
        <v>1</v>
      </c>
      <c r="N165" s="13" t="s">
        <v>2040</v>
      </c>
      <c r="O165" s="13">
        <v>2</v>
      </c>
      <c r="P165" s="13" t="s">
        <v>1277</v>
      </c>
      <c r="Q165" s="11">
        <f>VLOOKUP(I165,edades!$B$3:$D$17,3)</f>
        <v>15</v>
      </c>
      <c r="R165" s="11" t="str">
        <f>VLOOKUP(I165,edades!$B$3:$D$17,2)</f>
        <v>de 65 años a más</v>
      </c>
      <c r="S165" s="46" t="s">
        <v>301</v>
      </c>
      <c r="T165" s="11">
        <v>1</v>
      </c>
      <c r="U165" s="11">
        <v>1</v>
      </c>
    </row>
    <row r="166" spans="1:21" x14ac:dyDescent="0.25">
      <c r="A166" s="11">
        <v>165</v>
      </c>
      <c r="B166" s="11">
        <v>201505</v>
      </c>
      <c r="C166" s="11">
        <v>1234</v>
      </c>
      <c r="D166" s="11">
        <v>1</v>
      </c>
      <c r="E166" s="16" t="s">
        <v>425</v>
      </c>
      <c r="F166" s="16" t="s">
        <v>5</v>
      </c>
      <c r="G166" s="23" t="s">
        <v>1645</v>
      </c>
      <c r="H166" s="13" t="s">
        <v>1276</v>
      </c>
      <c r="I166" s="13">
        <v>34</v>
      </c>
      <c r="J166" s="14">
        <v>42134</v>
      </c>
      <c r="K166" s="11" t="s">
        <v>2071</v>
      </c>
      <c r="L166" s="11" t="s">
        <v>1036</v>
      </c>
      <c r="M166" s="13">
        <v>1</v>
      </c>
      <c r="N166" s="13" t="s">
        <v>2040</v>
      </c>
      <c r="O166" s="13">
        <v>1</v>
      </c>
      <c r="P166" s="13" t="s">
        <v>2042</v>
      </c>
      <c r="Q166" s="11">
        <f>VLOOKUP(I166,edades!$B$3:$D$17,3)</f>
        <v>9</v>
      </c>
      <c r="R166" s="11" t="str">
        <f>VLOOKUP(I166,edades!$B$3:$D$17,2)</f>
        <v>de 35 a 39 años</v>
      </c>
      <c r="S166" s="46" t="s">
        <v>1036</v>
      </c>
      <c r="T166" s="11">
        <v>1</v>
      </c>
      <c r="U166" s="11">
        <v>1</v>
      </c>
    </row>
    <row r="167" spans="1:21" x14ac:dyDescent="0.25">
      <c r="A167" s="11">
        <v>166</v>
      </c>
      <c r="B167" s="11">
        <v>201505</v>
      </c>
      <c r="C167" s="11">
        <v>1234</v>
      </c>
      <c r="D167" s="11">
        <v>1</v>
      </c>
      <c r="E167" s="16" t="s">
        <v>355</v>
      </c>
      <c r="F167" s="16" t="s">
        <v>5</v>
      </c>
      <c r="G167" s="23" t="s">
        <v>1707</v>
      </c>
      <c r="H167" s="13" t="s">
        <v>1277</v>
      </c>
      <c r="I167" s="13">
        <v>81</v>
      </c>
      <c r="J167" s="14">
        <v>42138</v>
      </c>
      <c r="K167" s="11" t="s">
        <v>2071</v>
      </c>
      <c r="L167" s="11" t="s">
        <v>1209</v>
      </c>
      <c r="M167" s="13">
        <v>1</v>
      </c>
      <c r="N167" s="13" t="s">
        <v>2040</v>
      </c>
      <c r="O167" s="13">
        <v>2</v>
      </c>
      <c r="P167" s="13" t="s">
        <v>1277</v>
      </c>
      <c r="Q167" s="11">
        <f>VLOOKUP(I167,edades!$B$3:$D$17,3)</f>
        <v>15</v>
      </c>
      <c r="R167" s="11" t="str">
        <f>VLOOKUP(I167,edades!$B$3:$D$17,2)</f>
        <v>de 65 años a más</v>
      </c>
      <c r="S167" s="46" t="s">
        <v>1209</v>
      </c>
      <c r="T167" s="11">
        <v>1</v>
      </c>
      <c r="U167" s="11">
        <v>1</v>
      </c>
    </row>
    <row r="168" spans="1:21" x14ac:dyDescent="0.25">
      <c r="A168" s="11">
        <v>167</v>
      </c>
      <c r="B168" s="11">
        <v>201505</v>
      </c>
      <c r="C168" s="11">
        <v>1234</v>
      </c>
      <c r="D168" s="11">
        <v>1</v>
      </c>
      <c r="E168" s="16" t="s">
        <v>143</v>
      </c>
      <c r="F168" s="16" t="s">
        <v>5</v>
      </c>
      <c r="G168" s="23" t="s">
        <v>1449</v>
      </c>
      <c r="H168" s="13" t="s">
        <v>1276</v>
      </c>
      <c r="I168" s="13">
        <v>52</v>
      </c>
      <c r="J168" s="14">
        <v>42125</v>
      </c>
      <c r="K168" s="11" t="s">
        <v>2074</v>
      </c>
      <c r="L168" s="11" t="s">
        <v>1054</v>
      </c>
      <c r="M168" s="13">
        <v>1</v>
      </c>
      <c r="N168" s="13" t="s">
        <v>2040</v>
      </c>
      <c r="O168" s="13">
        <v>1</v>
      </c>
      <c r="P168" s="13" t="s">
        <v>2042</v>
      </c>
      <c r="Q168" s="11">
        <f>VLOOKUP(I168,edades!$B$3:$D$17,3)</f>
        <v>12</v>
      </c>
      <c r="R168" s="11" t="str">
        <f>VLOOKUP(I168,edades!$B$3:$D$17,2)</f>
        <v>de 50 a 54 años</v>
      </c>
      <c r="S168" s="46" t="s">
        <v>1054</v>
      </c>
      <c r="T168" s="11">
        <v>1</v>
      </c>
      <c r="U168" s="11">
        <v>1</v>
      </c>
    </row>
    <row r="169" spans="1:21" x14ac:dyDescent="0.25">
      <c r="A169" s="11">
        <v>168</v>
      </c>
      <c r="B169" s="11">
        <v>201505</v>
      </c>
      <c r="C169" s="11">
        <v>1234</v>
      </c>
      <c r="D169" s="11">
        <v>1</v>
      </c>
      <c r="E169" s="16" t="s">
        <v>361</v>
      </c>
      <c r="F169" s="16" t="s">
        <v>5</v>
      </c>
      <c r="G169" s="23" t="s">
        <v>1851</v>
      </c>
      <c r="H169" s="13" t="s">
        <v>1276</v>
      </c>
      <c r="I169" s="13">
        <v>71</v>
      </c>
      <c r="J169" s="14">
        <v>42125</v>
      </c>
      <c r="K169" s="11" t="s">
        <v>2072</v>
      </c>
      <c r="L169" s="11" t="s">
        <v>211</v>
      </c>
      <c r="M169" s="13">
        <v>1</v>
      </c>
      <c r="N169" s="13" t="s">
        <v>2040</v>
      </c>
      <c r="O169" s="13">
        <v>1</v>
      </c>
      <c r="P169" s="13" t="s">
        <v>2042</v>
      </c>
      <c r="Q169" s="11">
        <f>VLOOKUP(I169,edades!$B$3:$D$17,3)</f>
        <v>15</v>
      </c>
      <c r="R169" s="11" t="str">
        <f>VLOOKUP(I169,edades!$B$3:$D$17,2)</f>
        <v>de 65 años a más</v>
      </c>
      <c r="S169" s="46" t="s">
        <v>211</v>
      </c>
      <c r="T169" s="11">
        <v>1</v>
      </c>
      <c r="U169" s="11">
        <v>1</v>
      </c>
    </row>
    <row r="170" spans="1:21" x14ac:dyDescent="0.25">
      <c r="A170" s="11">
        <v>169</v>
      </c>
      <c r="B170" s="11">
        <v>201505</v>
      </c>
      <c r="C170" s="11">
        <v>1234</v>
      </c>
      <c r="D170" s="11">
        <v>1</v>
      </c>
      <c r="E170" s="16" t="s">
        <v>213</v>
      </c>
      <c r="F170" s="16" t="s">
        <v>5</v>
      </c>
      <c r="G170" s="23" t="s">
        <v>1309</v>
      </c>
      <c r="H170" s="13" t="s">
        <v>1277</v>
      </c>
      <c r="I170" s="13">
        <v>49</v>
      </c>
      <c r="J170" s="14">
        <v>42125</v>
      </c>
      <c r="K170" s="11" t="s">
        <v>2073</v>
      </c>
      <c r="L170" s="11" t="s">
        <v>1102</v>
      </c>
      <c r="M170" s="13">
        <v>1</v>
      </c>
      <c r="N170" s="13" t="s">
        <v>2040</v>
      </c>
      <c r="O170" s="13">
        <v>2</v>
      </c>
      <c r="P170" s="13" t="s">
        <v>1277</v>
      </c>
      <c r="Q170" s="11">
        <f>VLOOKUP(I170,edades!$B$3:$D$17,3)</f>
        <v>11</v>
      </c>
      <c r="R170" s="11" t="str">
        <f>VLOOKUP(I170,edades!$B$3:$D$17,2)</f>
        <v>de 45 a 49 años</v>
      </c>
      <c r="S170" s="46" t="s">
        <v>1102</v>
      </c>
      <c r="T170" s="11">
        <v>1</v>
      </c>
      <c r="U170" s="11">
        <v>1</v>
      </c>
    </row>
    <row r="171" spans="1:21" x14ac:dyDescent="0.25">
      <c r="A171" s="11">
        <v>170</v>
      </c>
      <c r="B171" s="11">
        <v>201505</v>
      </c>
      <c r="C171" s="11">
        <v>1234</v>
      </c>
      <c r="D171" s="11">
        <v>1</v>
      </c>
      <c r="E171" s="16" t="s">
        <v>515</v>
      </c>
      <c r="F171" s="16" t="s">
        <v>5</v>
      </c>
      <c r="G171" s="23" t="s">
        <v>1325</v>
      </c>
      <c r="H171" s="13" t="s">
        <v>1277</v>
      </c>
      <c r="I171" s="13">
        <v>59</v>
      </c>
      <c r="J171" s="14">
        <v>42134</v>
      </c>
      <c r="K171" s="11" t="s">
        <v>2073</v>
      </c>
      <c r="L171" s="11" t="s">
        <v>1009</v>
      </c>
      <c r="M171" s="13">
        <v>1</v>
      </c>
      <c r="N171" s="13" t="s">
        <v>2040</v>
      </c>
      <c r="O171" s="13">
        <v>2</v>
      </c>
      <c r="P171" s="13" t="s">
        <v>1277</v>
      </c>
      <c r="Q171" s="11">
        <f>VLOOKUP(I171,edades!$B$3:$D$17,3)</f>
        <v>13</v>
      </c>
      <c r="R171" s="11" t="str">
        <f>VLOOKUP(I171,edades!$B$3:$D$17,2)</f>
        <v>de 55 a 59 años</v>
      </c>
      <c r="S171" s="46" t="s">
        <v>1009</v>
      </c>
      <c r="T171" s="11">
        <v>1</v>
      </c>
      <c r="U171" s="11">
        <v>1</v>
      </c>
    </row>
    <row r="172" spans="1:21" x14ac:dyDescent="0.25">
      <c r="A172" s="11">
        <v>171</v>
      </c>
      <c r="B172" s="11">
        <v>201505</v>
      </c>
      <c r="C172" s="11">
        <v>1234</v>
      </c>
      <c r="D172" s="11">
        <v>1</v>
      </c>
      <c r="E172" s="16" t="s">
        <v>517</v>
      </c>
      <c r="F172" s="16" t="s">
        <v>5</v>
      </c>
      <c r="G172" s="23" t="s">
        <v>1352</v>
      </c>
      <c r="H172" s="13" t="s">
        <v>1277</v>
      </c>
      <c r="I172" s="13">
        <v>37</v>
      </c>
      <c r="J172" s="14">
        <v>42133</v>
      </c>
      <c r="K172" s="11" t="s">
        <v>2073</v>
      </c>
      <c r="L172" s="11" t="s">
        <v>1015</v>
      </c>
      <c r="M172" s="13">
        <v>1</v>
      </c>
      <c r="N172" s="13" t="s">
        <v>2040</v>
      </c>
      <c r="O172" s="13">
        <v>2</v>
      </c>
      <c r="P172" s="13" t="s">
        <v>1277</v>
      </c>
      <c r="Q172" s="11">
        <f>VLOOKUP(I172,edades!$B$3:$D$17,3)</f>
        <v>9</v>
      </c>
      <c r="R172" s="11" t="str">
        <f>VLOOKUP(I172,edades!$B$3:$D$17,2)</f>
        <v>de 35 a 39 años</v>
      </c>
      <c r="S172" s="46" t="s">
        <v>1015</v>
      </c>
      <c r="T172" s="11">
        <v>1</v>
      </c>
      <c r="U172" s="11">
        <v>1</v>
      </c>
    </row>
    <row r="173" spans="1:21" x14ac:dyDescent="0.25">
      <c r="A173" s="11">
        <v>172</v>
      </c>
      <c r="B173" s="11">
        <v>201505</v>
      </c>
      <c r="C173" s="11">
        <v>1234</v>
      </c>
      <c r="D173" s="11">
        <v>1</v>
      </c>
      <c r="E173" s="16" t="s">
        <v>881</v>
      </c>
      <c r="F173" s="16" t="s">
        <v>5</v>
      </c>
      <c r="G173" s="23" t="s">
        <v>1624</v>
      </c>
      <c r="H173" s="13" t="s">
        <v>1277</v>
      </c>
      <c r="I173" s="13">
        <v>17</v>
      </c>
      <c r="J173" s="14">
        <v>42129</v>
      </c>
      <c r="K173" s="11" t="s">
        <v>2071</v>
      </c>
      <c r="L173" s="11" t="s">
        <v>103</v>
      </c>
      <c r="M173" s="13">
        <v>1</v>
      </c>
      <c r="N173" s="13" t="s">
        <v>2040</v>
      </c>
      <c r="O173" s="13">
        <v>2</v>
      </c>
      <c r="P173" s="13" t="s">
        <v>1277</v>
      </c>
      <c r="Q173" s="11">
        <f>VLOOKUP(I173,edades!$B$3:$D$17,3)</f>
        <v>5</v>
      </c>
      <c r="R173" s="11" t="str">
        <f>VLOOKUP(I173,edades!$B$3:$D$17,2)</f>
        <v>de 15 a 19 años</v>
      </c>
      <c r="S173" s="46" t="s">
        <v>103</v>
      </c>
      <c r="T173" s="11">
        <v>1</v>
      </c>
      <c r="U173" s="11">
        <v>1</v>
      </c>
    </row>
    <row r="174" spans="1:21" x14ac:dyDescent="0.25">
      <c r="A174" s="11">
        <v>173</v>
      </c>
      <c r="B174" s="11">
        <v>201505</v>
      </c>
      <c r="C174" s="11">
        <v>1234</v>
      </c>
      <c r="D174" s="11">
        <v>1</v>
      </c>
      <c r="E174" s="16" t="s">
        <v>323</v>
      </c>
      <c r="F174" s="16" t="s">
        <v>5</v>
      </c>
      <c r="G174" s="23" t="s">
        <v>1734</v>
      </c>
      <c r="H174" s="13" t="s">
        <v>1277</v>
      </c>
      <c r="I174" s="13">
        <v>45</v>
      </c>
      <c r="J174" s="14">
        <v>42134</v>
      </c>
      <c r="K174" s="11" t="s">
        <v>2071</v>
      </c>
      <c r="L174" s="11" t="s">
        <v>46</v>
      </c>
      <c r="M174" s="13">
        <v>1</v>
      </c>
      <c r="N174" s="13" t="s">
        <v>2040</v>
      </c>
      <c r="O174" s="13">
        <v>2</v>
      </c>
      <c r="P174" s="13" t="s">
        <v>1277</v>
      </c>
      <c r="Q174" s="11">
        <f>VLOOKUP(I174,edades!$B$3:$D$17,3)</f>
        <v>11</v>
      </c>
      <c r="R174" s="11" t="str">
        <f>VLOOKUP(I174,edades!$B$3:$D$17,2)</f>
        <v>de 45 a 49 años</v>
      </c>
      <c r="S174" s="46" t="s">
        <v>46</v>
      </c>
      <c r="T174" s="11">
        <v>1</v>
      </c>
      <c r="U174" s="11">
        <v>1</v>
      </c>
    </row>
    <row r="175" spans="1:21" x14ac:dyDescent="0.25">
      <c r="A175" s="11">
        <v>174</v>
      </c>
      <c r="B175" s="11">
        <v>201505</v>
      </c>
      <c r="C175" s="11">
        <v>1234</v>
      </c>
      <c r="D175" s="11">
        <v>1</v>
      </c>
      <c r="E175" s="16" t="s">
        <v>297</v>
      </c>
      <c r="F175" s="16" t="s">
        <v>5</v>
      </c>
      <c r="G175" s="23" t="s">
        <v>1744</v>
      </c>
      <c r="H175" s="13" t="s">
        <v>1277</v>
      </c>
      <c r="I175" s="13">
        <v>55</v>
      </c>
      <c r="J175" s="14">
        <v>42129</v>
      </c>
      <c r="K175" s="11" t="s">
        <v>2071</v>
      </c>
      <c r="L175" s="11" t="s">
        <v>7</v>
      </c>
      <c r="M175" s="13">
        <v>1</v>
      </c>
      <c r="N175" s="13" t="s">
        <v>2040</v>
      </c>
      <c r="O175" s="13">
        <v>2</v>
      </c>
      <c r="P175" s="13" t="s">
        <v>1277</v>
      </c>
      <c r="Q175" s="11">
        <f>VLOOKUP(I175,edades!$B$3:$D$17,3)</f>
        <v>13</v>
      </c>
      <c r="R175" s="11" t="str">
        <f>VLOOKUP(I175,edades!$B$3:$D$17,2)</f>
        <v>de 55 a 59 años</v>
      </c>
      <c r="S175" s="46" t="s">
        <v>7</v>
      </c>
      <c r="T175" s="11">
        <v>1</v>
      </c>
      <c r="U175" s="11">
        <v>1</v>
      </c>
    </row>
    <row r="176" spans="1:21" x14ac:dyDescent="0.25">
      <c r="A176" s="11">
        <v>175</v>
      </c>
      <c r="B176" s="11">
        <v>201505</v>
      </c>
      <c r="C176" s="11">
        <v>1234</v>
      </c>
      <c r="D176" s="11">
        <v>1</v>
      </c>
      <c r="E176" s="16" t="s">
        <v>803</v>
      </c>
      <c r="F176" s="16" t="s">
        <v>5</v>
      </c>
      <c r="G176" s="23" t="s">
        <v>1391</v>
      </c>
      <c r="H176" s="13" t="s">
        <v>1277</v>
      </c>
      <c r="I176" s="13">
        <v>66</v>
      </c>
      <c r="J176" s="14">
        <v>42132</v>
      </c>
      <c r="K176" s="11" t="s">
        <v>2073</v>
      </c>
      <c r="L176" s="11" t="s">
        <v>1234</v>
      </c>
      <c r="M176" s="13">
        <v>1</v>
      </c>
      <c r="N176" s="13" t="s">
        <v>2040</v>
      </c>
      <c r="O176" s="13">
        <v>2</v>
      </c>
      <c r="P176" s="13" t="s">
        <v>1277</v>
      </c>
      <c r="Q176" s="11">
        <f>VLOOKUP(I176,edades!$B$3:$D$17,3)</f>
        <v>15</v>
      </c>
      <c r="R176" s="11" t="str">
        <f>VLOOKUP(I176,edades!$B$3:$D$17,2)</f>
        <v>de 65 años a más</v>
      </c>
      <c r="S176" s="46" t="s">
        <v>1234</v>
      </c>
      <c r="T176" s="11">
        <v>1</v>
      </c>
      <c r="U176" s="11">
        <v>1</v>
      </c>
    </row>
    <row r="177" spans="1:21" x14ac:dyDescent="0.25">
      <c r="A177" s="11">
        <v>176</v>
      </c>
      <c r="B177" s="11">
        <v>201505</v>
      </c>
      <c r="C177" s="11">
        <v>1234</v>
      </c>
      <c r="D177" s="11">
        <v>1</v>
      </c>
      <c r="E177" s="16" t="s">
        <v>240</v>
      </c>
      <c r="F177" s="16" t="s">
        <v>5</v>
      </c>
      <c r="G177" s="23" t="s">
        <v>1292</v>
      </c>
      <c r="H177" s="13" t="s">
        <v>1277</v>
      </c>
      <c r="I177" s="13">
        <v>35</v>
      </c>
      <c r="J177" s="14">
        <v>42130</v>
      </c>
      <c r="K177" s="11" t="s">
        <v>2073</v>
      </c>
      <c r="L177" s="11" t="s">
        <v>999</v>
      </c>
      <c r="M177" s="13">
        <v>1</v>
      </c>
      <c r="N177" s="13" t="s">
        <v>2040</v>
      </c>
      <c r="O177" s="13">
        <v>2</v>
      </c>
      <c r="P177" s="13" t="s">
        <v>1277</v>
      </c>
      <c r="Q177" s="11">
        <f>VLOOKUP(I177,edades!$B$3:$D$17,3)</f>
        <v>9</v>
      </c>
      <c r="R177" s="11" t="str">
        <f>VLOOKUP(I177,edades!$B$3:$D$17,2)</f>
        <v>de 35 a 39 años</v>
      </c>
      <c r="S177" s="46" t="s">
        <v>999</v>
      </c>
      <c r="T177" s="11">
        <v>1</v>
      </c>
      <c r="U177" s="11">
        <v>1</v>
      </c>
    </row>
    <row r="178" spans="1:21" x14ac:dyDescent="0.25">
      <c r="A178" s="11">
        <v>177</v>
      </c>
      <c r="B178" s="11">
        <v>201505</v>
      </c>
      <c r="C178" s="11">
        <v>1234</v>
      </c>
      <c r="D178" s="11">
        <v>1</v>
      </c>
      <c r="E178" s="16" t="s">
        <v>38</v>
      </c>
      <c r="F178" s="16" t="s">
        <v>5</v>
      </c>
      <c r="G178" s="23" t="s">
        <v>1786</v>
      </c>
      <c r="H178" s="13" t="s">
        <v>1277</v>
      </c>
      <c r="I178" s="13">
        <v>59</v>
      </c>
      <c r="J178" s="14">
        <v>42125</v>
      </c>
      <c r="K178" s="11" t="s">
        <v>2072</v>
      </c>
      <c r="L178" s="11" t="s">
        <v>984</v>
      </c>
      <c r="M178" s="13">
        <v>1</v>
      </c>
      <c r="N178" s="13" t="s">
        <v>2040</v>
      </c>
      <c r="O178" s="13">
        <v>2</v>
      </c>
      <c r="P178" s="13" t="s">
        <v>1277</v>
      </c>
      <c r="Q178" s="11">
        <f>VLOOKUP(I178,edades!$B$3:$D$17,3)</f>
        <v>13</v>
      </c>
      <c r="R178" s="11" t="str">
        <f>VLOOKUP(I178,edades!$B$3:$D$17,2)</f>
        <v>de 55 a 59 años</v>
      </c>
      <c r="S178" s="46" t="s">
        <v>984</v>
      </c>
      <c r="T178" s="11">
        <v>1</v>
      </c>
      <c r="U178" s="11">
        <v>1</v>
      </c>
    </row>
    <row r="179" spans="1:21" x14ac:dyDescent="0.25">
      <c r="A179" s="11">
        <v>178</v>
      </c>
      <c r="B179" s="11">
        <v>201505</v>
      </c>
      <c r="C179" s="11">
        <v>1234</v>
      </c>
      <c r="D179" s="11">
        <v>1</v>
      </c>
      <c r="E179" s="16" t="s">
        <v>673</v>
      </c>
      <c r="F179" s="16" t="s">
        <v>5</v>
      </c>
      <c r="G179" s="23" t="s">
        <v>1666</v>
      </c>
      <c r="H179" s="13" t="s">
        <v>1277</v>
      </c>
      <c r="I179" s="13">
        <v>31</v>
      </c>
      <c r="J179" s="14">
        <v>42125</v>
      </c>
      <c r="K179" s="11" t="s">
        <v>2071</v>
      </c>
      <c r="L179" s="11" t="s">
        <v>955</v>
      </c>
      <c r="M179" s="13">
        <v>1</v>
      </c>
      <c r="N179" s="13" t="s">
        <v>2040</v>
      </c>
      <c r="O179" s="13">
        <v>2</v>
      </c>
      <c r="P179" s="13" t="s">
        <v>1277</v>
      </c>
      <c r="Q179" s="11">
        <f>VLOOKUP(I179,edades!$B$3:$D$17,3)</f>
        <v>9</v>
      </c>
      <c r="R179" s="11" t="str">
        <f>VLOOKUP(I179,edades!$B$3:$D$17,2)</f>
        <v>de 35 a 39 años</v>
      </c>
      <c r="S179" s="46" t="s">
        <v>955</v>
      </c>
      <c r="T179" s="11">
        <v>1</v>
      </c>
      <c r="U179" s="11">
        <v>1</v>
      </c>
    </row>
    <row r="180" spans="1:21" x14ac:dyDescent="0.25">
      <c r="A180" s="11">
        <v>179</v>
      </c>
      <c r="B180" s="11">
        <v>201505</v>
      </c>
      <c r="C180" s="11">
        <v>1234</v>
      </c>
      <c r="D180" s="11">
        <v>1</v>
      </c>
      <c r="E180" s="16" t="s">
        <v>824</v>
      </c>
      <c r="F180" s="16" t="s">
        <v>5</v>
      </c>
      <c r="G180" s="23" t="s">
        <v>1475</v>
      </c>
      <c r="H180" s="13" t="s">
        <v>1277</v>
      </c>
      <c r="I180" s="13">
        <v>80</v>
      </c>
      <c r="J180" s="14">
        <v>42129</v>
      </c>
      <c r="K180" s="11" t="s">
        <v>2074</v>
      </c>
      <c r="L180" s="11" t="s">
        <v>1178</v>
      </c>
      <c r="M180" s="13">
        <v>1</v>
      </c>
      <c r="N180" s="13" t="s">
        <v>2040</v>
      </c>
      <c r="O180" s="13">
        <v>2</v>
      </c>
      <c r="P180" s="13" t="s">
        <v>1277</v>
      </c>
      <c r="Q180" s="11">
        <f>VLOOKUP(I180,edades!$B$3:$D$17,3)</f>
        <v>15</v>
      </c>
      <c r="R180" s="11" t="str">
        <f>VLOOKUP(I180,edades!$B$3:$D$17,2)</f>
        <v>de 65 años a más</v>
      </c>
      <c r="S180" s="46" t="s">
        <v>1178</v>
      </c>
      <c r="T180" s="11">
        <v>1</v>
      </c>
      <c r="U180" s="11">
        <v>1</v>
      </c>
    </row>
    <row r="181" spans="1:21" x14ac:dyDescent="0.25">
      <c r="A181" s="11">
        <v>180</v>
      </c>
      <c r="B181" s="11">
        <v>201505</v>
      </c>
      <c r="C181" s="11">
        <v>1234</v>
      </c>
      <c r="D181" s="11">
        <v>1</v>
      </c>
      <c r="E181" s="16" t="s">
        <v>712</v>
      </c>
      <c r="F181" s="16" t="s">
        <v>5</v>
      </c>
      <c r="G181" s="23" t="s">
        <v>1582</v>
      </c>
      <c r="H181" s="13" t="s">
        <v>1277</v>
      </c>
      <c r="I181" s="13">
        <v>55</v>
      </c>
      <c r="J181" s="14">
        <v>42134</v>
      </c>
      <c r="K181" s="11" t="s">
        <v>2071</v>
      </c>
      <c r="L181" s="11" t="s">
        <v>1027</v>
      </c>
      <c r="M181" s="13">
        <v>1</v>
      </c>
      <c r="N181" s="13" t="s">
        <v>2040</v>
      </c>
      <c r="O181" s="13">
        <v>2</v>
      </c>
      <c r="P181" s="13" t="s">
        <v>1277</v>
      </c>
      <c r="Q181" s="11">
        <f>VLOOKUP(I181,edades!$B$3:$D$17,3)</f>
        <v>13</v>
      </c>
      <c r="R181" s="11" t="str">
        <f>VLOOKUP(I181,edades!$B$3:$D$17,2)</f>
        <v>de 55 a 59 años</v>
      </c>
      <c r="S181" s="46" t="s">
        <v>1027</v>
      </c>
      <c r="T181" s="11">
        <v>1</v>
      </c>
      <c r="U181" s="11">
        <v>1</v>
      </c>
    </row>
    <row r="182" spans="1:21" x14ac:dyDescent="0.25">
      <c r="A182" s="11">
        <v>181</v>
      </c>
      <c r="B182" s="11">
        <v>201505</v>
      </c>
      <c r="C182" s="11">
        <v>1234</v>
      </c>
      <c r="D182" s="11">
        <v>1</v>
      </c>
      <c r="E182" s="16" t="s">
        <v>589</v>
      </c>
      <c r="F182" s="16" t="s">
        <v>5</v>
      </c>
      <c r="G182" s="23" t="s">
        <v>1621</v>
      </c>
      <c r="H182" s="13" t="s">
        <v>1277</v>
      </c>
      <c r="I182" s="13">
        <v>23</v>
      </c>
      <c r="J182" s="14">
        <v>42134</v>
      </c>
      <c r="K182" s="11" t="s">
        <v>2071</v>
      </c>
      <c r="L182" s="11" t="s">
        <v>939</v>
      </c>
      <c r="M182" s="13">
        <v>1</v>
      </c>
      <c r="N182" s="13" t="s">
        <v>2040</v>
      </c>
      <c r="O182" s="13">
        <v>2</v>
      </c>
      <c r="P182" s="13" t="s">
        <v>1277</v>
      </c>
      <c r="Q182" s="11">
        <f>VLOOKUP(I182,edades!$B$3:$D$17,3)</f>
        <v>6</v>
      </c>
      <c r="R182" s="11" t="str">
        <f>VLOOKUP(I182,edades!$B$3:$D$17,2)</f>
        <v>de 20 a 24 años</v>
      </c>
      <c r="S182" s="46" t="s">
        <v>939</v>
      </c>
      <c r="T182" s="11">
        <v>1</v>
      </c>
      <c r="U182" s="11">
        <v>1</v>
      </c>
    </row>
    <row r="183" spans="1:21" x14ac:dyDescent="0.25">
      <c r="A183" s="11">
        <v>182</v>
      </c>
      <c r="B183" s="11">
        <v>201505</v>
      </c>
      <c r="C183" s="11">
        <v>1234</v>
      </c>
      <c r="D183" s="11">
        <v>1</v>
      </c>
      <c r="E183" s="16" t="s">
        <v>39</v>
      </c>
      <c r="F183" s="16" t="s">
        <v>5</v>
      </c>
      <c r="G183" s="23" t="s">
        <v>1697</v>
      </c>
      <c r="H183" s="13" t="s">
        <v>1276</v>
      </c>
      <c r="I183" s="13">
        <v>43</v>
      </c>
      <c r="J183" s="14">
        <v>42132</v>
      </c>
      <c r="K183" s="11" t="s">
        <v>2071</v>
      </c>
      <c r="L183" s="11" t="s">
        <v>123</v>
      </c>
      <c r="M183" s="13">
        <v>1</v>
      </c>
      <c r="N183" s="13" t="s">
        <v>2040</v>
      </c>
      <c r="O183" s="13">
        <v>1</v>
      </c>
      <c r="P183" s="13" t="s">
        <v>2042</v>
      </c>
      <c r="Q183" s="11">
        <f>VLOOKUP(I183,edades!$B$3:$D$17,3)</f>
        <v>10</v>
      </c>
      <c r="R183" s="11" t="str">
        <f>VLOOKUP(I183,edades!$B$3:$D$17,2)</f>
        <v>de 40 a 44 años</v>
      </c>
      <c r="S183" s="46" t="s">
        <v>123</v>
      </c>
      <c r="T183" s="11">
        <v>1</v>
      </c>
      <c r="U183" s="11">
        <v>1</v>
      </c>
    </row>
    <row r="184" spans="1:21" x14ac:dyDescent="0.25">
      <c r="A184" s="11">
        <v>183</v>
      </c>
      <c r="B184" s="11">
        <v>201505</v>
      </c>
      <c r="C184" s="11">
        <v>1234</v>
      </c>
      <c r="D184" s="11">
        <v>1</v>
      </c>
      <c r="E184" s="16" t="s">
        <v>366</v>
      </c>
      <c r="F184" s="16" t="s">
        <v>5</v>
      </c>
      <c r="G184" s="23" t="s">
        <v>1789</v>
      </c>
      <c r="H184" s="13" t="s">
        <v>1277</v>
      </c>
      <c r="I184" s="13">
        <v>56</v>
      </c>
      <c r="J184" s="14">
        <v>42129</v>
      </c>
      <c r="K184" s="11" t="s">
        <v>2072</v>
      </c>
      <c r="L184" s="11" t="s">
        <v>33</v>
      </c>
      <c r="M184" s="13">
        <v>1</v>
      </c>
      <c r="N184" s="13" t="s">
        <v>2040</v>
      </c>
      <c r="O184" s="13">
        <v>2</v>
      </c>
      <c r="P184" s="13" t="s">
        <v>1277</v>
      </c>
      <c r="Q184" s="11">
        <f>VLOOKUP(I184,edades!$B$3:$D$17,3)</f>
        <v>13</v>
      </c>
      <c r="R184" s="11" t="str">
        <f>VLOOKUP(I184,edades!$B$3:$D$17,2)</f>
        <v>de 55 a 59 años</v>
      </c>
      <c r="S184" s="46" t="s">
        <v>33</v>
      </c>
      <c r="T184" s="11">
        <v>1</v>
      </c>
      <c r="U184" s="11">
        <v>1</v>
      </c>
    </row>
    <row r="185" spans="1:21" x14ac:dyDescent="0.25">
      <c r="A185" s="11">
        <v>184</v>
      </c>
      <c r="B185" s="11">
        <v>201505</v>
      </c>
      <c r="C185" s="11">
        <v>1234</v>
      </c>
      <c r="D185" s="11">
        <v>1</v>
      </c>
      <c r="E185" s="16" t="s">
        <v>395</v>
      </c>
      <c r="F185" s="16" t="s">
        <v>5</v>
      </c>
      <c r="G185" s="23" t="s">
        <v>1682</v>
      </c>
      <c r="H185" s="13" t="s">
        <v>1277</v>
      </c>
      <c r="I185" s="13">
        <v>48</v>
      </c>
      <c r="J185" s="14">
        <v>42134</v>
      </c>
      <c r="K185" s="11" t="s">
        <v>2071</v>
      </c>
      <c r="L185" s="11" t="s">
        <v>1025</v>
      </c>
      <c r="M185" s="13">
        <v>1</v>
      </c>
      <c r="N185" s="13" t="s">
        <v>2040</v>
      </c>
      <c r="O185" s="13">
        <v>2</v>
      </c>
      <c r="P185" s="13" t="s">
        <v>1277</v>
      </c>
      <c r="Q185" s="11">
        <f>VLOOKUP(I185,edades!$B$3:$D$17,3)</f>
        <v>11</v>
      </c>
      <c r="R185" s="11" t="str">
        <f>VLOOKUP(I185,edades!$B$3:$D$17,2)</f>
        <v>de 45 a 49 años</v>
      </c>
      <c r="S185" s="46" t="s">
        <v>1025</v>
      </c>
      <c r="T185" s="11">
        <v>1</v>
      </c>
      <c r="U185" s="11">
        <v>1</v>
      </c>
    </row>
    <row r="186" spans="1:21" x14ac:dyDescent="0.25">
      <c r="A186" s="11">
        <v>185</v>
      </c>
      <c r="B186" s="11">
        <v>201505</v>
      </c>
      <c r="C186" s="11">
        <v>1234</v>
      </c>
      <c r="D186" s="11">
        <v>1</v>
      </c>
      <c r="E186" s="16" t="s">
        <v>77</v>
      </c>
      <c r="F186" s="16" t="s">
        <v>5</v>
      </c>
      <c r="G186" s="23" t="s">
        <v>1629</v>
      </c>
      <c r="H186" s="13" t="s">
        <v>1276</v>
      </c>
      <c r="I186" s="13">
        <v>8</v>
      </c>
      <c r="J186" s="14">
        <v>42125</v>
      </c>
      <c r="K186" s="11" t="s">
        <v>2071</v>
      </c>
      <c r="L186" s="11" t="s">
        <v>948</v>
      </c>
      <c r="M186" s="13">
        <v>1</v>
      </c>
      <c r="N186" s="13" t="s">
        <v>2040</v>
      </c>
      <c r="O186" s="13">
        <v>1</v>
      </c>
      <c r="P186" s="13" t="s">
        <v>2042</v>
      </c>
      <c r="Q186" s="11">
        <f>VLOOKUP(I186,edades!$B$3:$D$17,3)</f>
        <v>3</v>
      </c>
      <c r="R186" s="11" t="str">
        <f>VLOOKUP(I186,edades!$B$3:$D$17,2)</f>
        <v>de 5 a 9 años</v>
      </c>
      <c r="S186" s="46" t="s">
        <v>948</v>
      </c>
      <c r="T186" s="11">
        <v>1</v>
      </c>
      <c r="U186" s="11">
        <v>1</v>
      </c>
    </row>
    <row r="187" spans="1:21" x14ac:dyDescent="0.25">
      <c r="A187" s="11">
        <v>186</v>
      </c>
      <c r="B187" s="11">
        <v>201505</v>
      </c>
      <c r="C187" s="11">
        <v>1234</v>
      </c>
      <c r="D187" s="11">
        <v>1</v>
      </c>
      <c r="E187" s="16" t="s">
        <v>256</v>
      </c>
      <c r="F187" s="16" t="s">
        <v>5</v>
      </c>
      <c r="G187" s="23" t="s">
        <v>1398</v>
      </c>
      <c r="H187" s="13" t="s">
        <v>1277</v>
      </c>
      <c r="I187" s="13">
        <v>14</v>
      </c>
      <c r="J187" s="14">
        <v>42129</v>
      </c>
      <c r="K187" s="11" t="s">
        <v>2074</v>
      </c>
      <c r="L187" s="11" t="s">
        <v>1181</v>
      </c>
      <c r="M187" s="13">
        <v>1</v>
      </c>
      <c r="N187" s="13" t="s">
        <v>2040</v>
      </c>
      <c r="O187" s="13">
        <v>2</v>
      </c>
      <c r="P187" s="13" t="s">
        <v>1277</v>
      </c>
      <c r="Q187" s="11">
        <f>VLOOKUP(I187,edades!$B$3:$D$17,3)</f>
        <v>4</v>
      </c>
      <c r="R187" s="11" t="str">
        <f>VLOOKUP(I187,edades!$B$3:$D$17,2)</f>
        <v>de 10 a 14 años</v>
      </c>
      <c r="S187" s="46" t="s">
        <v>1181</v>
      </c>
      <c r="T187" s="11">
        <v>1</v>
      </c>
      <c r="U187" s="11">
        <v>1</v>
      </c>
    </row>
    <row r="188" spans="1:21" x14ac:dyDescent="0.25">
      <c r="A188" s="11">
        <v>187</v>
      </c>
      <c r="B188" s="11">
        <v>201505</v>
      </c>
      <c r="C188" s="11">
        <v>1234</v>
      </c>
      <c r="D188" s="11">
        <v>1</v>
      </c>
      <c r="E188" s="16" t="s">
        <v>293</v>
      </c>
      <c r="F188" s="16" t="s">
        <v>5</v>
      </c>
      <c r="G188" s="23" t="s">
        <v>1547</v>
      </c>
      <c r="H188" s="13" t="s">
        <v>1276</v>
      </c>
      <c r="I188" s="13">
        <v>22</v>
      </c>
      <c r="J188" s="14">
        <v>42125</v>
      </c>
      <c r="K188" s="11" t="s">
        <v>2071</v>
      </c>
      <c r="L188" s="11" t="s">
        <v>243</v>
      </c>
      <c r="M188" s="13">
        <v>1</v>
      </c>
      <c r="N188" s="13" t="s">
        <v>2040</v>
      </c>
      <c r="O188" s="13">
        <v>1</v>
      </c>
      <c r="P188" s="13" t="s">
        <v>2042</v>
      </c>
      <c r="Q188" s="11">
        <f>VLOOKUP(I188,edades!$B$3:$D$17,3)</f>
        <v>6</v>
      </c>
      <c r="R188" s="11" t="str">
        <f>VLOOKUP(I188,edades!$B$3:$D$17,2)</f>
        <v>de 20 a 24 años</v>
      </c>
      <c r="S188" s="46" t="s">
        <v>243</v>
      </c>
      <c r="T188" s="11">
        <v>1</v>
      </c>
      <c r="U188" s="11">
        <v>1</v>
      </c>
    </row>
    <row r="189" spans="1:21" x14ac:dyDescent="0.25">
      <c r="A189" s="11">
        <v>188</v>
      </c>
      <c r="B189" s="11">
        <v>201505</v>
      </c>
      <c r="C189" s="11">
        <v>1234</v>
      </c>
      <c r="D189" s="11">
        <v>1</v>
      </c>
      <c r="E189" s="16" t="s">
        <v>641</v>
      </c>
      <c r="F189" s="16" t="s">
        <v>5</v>
      </c>
      <c r="G189" s="23" t="s">
        <v>1813</v>
      </c>
      <c r="H189" s="13" t="s">
        <v>1277</v>
      </c>
      <c r="I189" s="13">
        <v>61</v>
      </c>
      <c r="J189" s="14">
        <v>42129</v>
      </c>
      <c r="K189" s="11" t="s">
        <v>2072</v>
      </c>
      <c r="L189" s="11" t="s">
        <v>21</v>
      </c>
      <c r="M189" s="13">
        <v>1</v>
      </c>
      <c r="N189" s="13" t="s">
        <v>2040</v>
      </c>
      <c r="O189" s="13">
        <v>2</v>
      </c>
      <c r="P189" s="13" t="s">
        <v>1277</v>
      </c>
      <c r="Q189" s="11">
        <f>VLOOKUP(I189,edades!$B$3:$D$17,3)</f>
        <v>14</v>
      </c>
      <c r="R189" s="11" t="str">
        <f>VLOOKUP(I189,edades!$B$3:$D$17,2)</f>
        <v>de 60 a 64 años</v>
      </c>
      <c r="S189" s="46" t="s">
        <v>21</v>
      </c>
      <c r="T189" s="11">
        <v>1</v>
      </c>
      <c r="U189" s="11">
        <v>1</v>
      </c>
    </row>
    <row r="190" spans="1:21" x14ac:dyDescent="0.25">
      <c r="A190" s="11">
        <v>189</v>
      </c>
      <c r="B190" s="11">
        <v>201505</v>
      </c>
      <c r="C190" s="11">
        <v>1234</v>
      </c>
      <c r="D190" s="11">
        <v>1</v>
      </c>
      <c r="E190" s="16" t="s">
        <v>61</v>
      </c>
      <c r="F190" s="16" t="s">
        <v>5</v>
      </c>
      <c r="G190" s="23" t="s">
        <v>1767</v>
      </c>
      <c r="H190" s="13" t="s">
        <v>1277</v>
      </c>
      <c r="I190" s="13">
        <v>47</v>
      </c>
      <c r="J190" s="14">
        <v>42129</v>
      </c>
      <c r="K190" s="11" t="s">
        <v>2072</v>
      </c>
      <c r="L190" s="11" t="s">
        <v>22</v>
      </c>
      <c r="M190" s="13">
        <v>1</v>
      </c>
      <c r="N190" s="13" t="s">
        <v>2040</v>
      </c>
      <c r="O190" s="13">
        <v>2</v>
      </c>
      <c r="P190" s="13" t="s">
        <v>1277</v>
      </c>
      <c r="Q190" s="11">
        <f>VLOOKUP(I190,edades!$B$3:$D$17,3)</f>
        <v>11</v>
      </c>
      <c r="R190" s="11" t="str">
        <f>VLOOKUP(I190,edades!$B$3:$D$17,2)</f>
        <v>de 45 a 49 años</v>
      </c>
      <c r="S190" s="46" t="s">
        <v>22</v>
      </c>
      <c r="T190" s="11">
        <v>1</v>
      </c>
      <c r="U190" s="11">
        <v>1</v>
      </c>
    </row>
    <row r="191" spans="1:21" x14ac:dyDescent="0.25">
      <c r="A191" s="11">
        <v>190</v>
      </c>
      <c r="B191" s="11">
        <v>201505</v>
      </c>
      <c r="C191" s="11">
        <v>1234</v>
      </c>
      <c r="D191" s="11">
        <v>1</v>
      </c>
      <c r="E191" s="16" t="s">
        <v>744</v>
      </c>
      <c r="F191" s="16" t="s">
        <v>5</v>
      </c>
      <c r="G191" s="23" t="s">
        <v>1476</v>
      </c>
      <c r="H191" s="13" t="s">
        <v>1276</v>
      </c>
      <c r="I191" s="13">
        <v>81</v>
      </c>
      <c r="J191" s="14">
        <v>42129</v>
      </c>
      <c r="K191" s="11" t="s">
        <v>2074</v>
      </c>
      <c r="L191" s="11" t="s">
        <v>1164</v>
      </c>
      <c r="M191" s="13">
        <v>1</v>
      </c>
      <c r="N191" s="13" t="s">
        <v>2040</v>
      </c>
      <c r="O191" s="13">
        <v>1</v>
      </c>
      <c r="P191" s="13" t="s">
        <v>2042</v>
      </c>
      <c r="Q191" s="11">
        <f>VLOOKUP(I191,edades!$B$3:$D$17,3)</f>
        <v>15</v>
      </c>
      <c r="R191" s="11" t="str">
        <f>VLOOKUP(I191,edades!$B$3:$D$17,2)</f>
        <v>de 65 años a más</v>
      </c>
      <c r="S191" s="46" t="s">
        <v>1164</v>
      </c>
      <c r="T191" s="11">
        <v>1</v>
      </c>
      <c r="U191" s="11">
        <v>1</v>
      </c>
    </row>
    <row r="192" spans="1:21" x14ac:dyDescent="0.25">
      <c r="A192" s="11">
        <v>191</v>
      </c>
      <c r="B192" s="11">
        <v>201505</v>
      </c>
      <c r="C192" s="11">
        <v>1234</v>
      </c>
      <c r="D192" s="11">
        <v>1</v>
      </c>
      <c r="E192" s="16" t="s">
        <v>180</v>
      </c>
      <c r="F192" s="16" t="s">
        <v>5</v>
      </c>
      <c r="G192" s="23" t="s">
        <v>1656</v>
      </c>
      <c r="H192" s="13" t="s">
        <v>1277</v>
      </c>
      <c r="I192" s="13">
        <v>33</v>
      </c>
      <c r="J192" s="14">
        <v>42125</v>
      </c>
      <c r="K192" s="11" t="s">
        <v>2071</v>
      </c>
      <c r="L192" s="11" t="s">
        <v>965</v>
      </c>
      <c r="M192" s="13">
        <v>1</v>
      </c>
      <c r="N192" s="13" t="s">
        <v>2040</v>
      </c>
      <c r="O192" s="13">
        <v>2</v>
      </c>
      <c r="P192" s="13" t="s">
        <v>1277</v>
      </c>
      <c r="Q192" s="11">
        <f>VLOOKUP(I192,edades!$B$3:$D$17,3)</f>
        <v>9</v>
      </c>
      <c r="R192" s="11" t="str">
        <f>VLOOKUP(I192,edades!$B$3:$D$17,2)</f>
        <v>de 35 a 39 años</v>
      </c>
      <c r="S192" s="46" t="s">
        <v>965</v>
      </c>
      <c r="T192" s="11">
        <v>1</v>
      </c>
      <c r="U192" s="11">
        <v>1</v>
      </c>
    </row>
    <row r="193" spans="1:21" x14ac:dyDescent="0.25">
      <c r="A193" s="11">
        <v>192</v>
      </c>
      <c r="B193" s="11">
        <v>201505</v>
      </c>
      <c r="C193" s="11">
        <v>1234</v>
      </c>
      <c r="D193" s="11">
        <v>1</v>
      </c>
      <c r="E193" s="16" t="s">
        <v>637</v>
      </c>
      <c r="F193" s="16" t="s">
        <v>5</v>
      </c>
      <c r="G193" s="23" t="s">
        <v>1828</v>
      </c>
      <c r="H193" s="13" t="s">
        <v>1277</v>
      </c>
      <c r="I193" s="13">
        <v>70</v>
      </c>
      <c r="J193" s="14">
        <v>42129</v>
      </c>
      <c r="K193" s="11" t="s">
        <v>2072</v>
      </c>
      <c r="L193" s="11" t="s">
        <v>8</v>
      </c>
      <c r="M193" s="13">
        <v>1</v>
      </c>
      <c r="N193" s="13" t="s">
        <v>2040</v>
      </c>
      <c r="O193" s="13">
        <v>2</v>
      </c>
      <c r="P193" s="13" t="s">
        <v>1277</v>
      </c>
      <c r="Q193" s="11">
        <f>VLOOKUP(I193,edades!$B$3:$D$17,3)</f>
        <v>15</v>
      </c>
      <c r="R193" s="11" t="str">
        <f>VLOOKUP(I193,edades!$B$3:$D$17,2)</f>
        <v>de 65 años a más</v>
      </c>
      <c r="S193" s="46" t="s">
        <v>8</v>
      </c>
      <c r="T193" s="11">
        <v>1</v>
      </c>
      <c r="U193" s="11">
        <v>1</v>
      </c>
    </row>
    <row r="194" spans="1:21" x14ac:dyDescent="0.25">
      <c r="A194" s="11">
        <v>193</v>
      </c>
      <c r="B194" s="11">
        <v>201505</v>
      </c>
      <c r="C194" s="11">
        <v>1234</v>
      </c>
      <c r="D194" s="11">
        <v>1</v>
      </c>
      <c r="E194" s="16" t="s">
        <v>601</v>
      </c>
      <c r="F194" s="16" t="s">
        <v>5</v>
      </c>
      <c r="G194" s="23" t="s">
        <v>1842</v>
      </c>
      <c r="H194" s="13" t="s">
        <v>1277</v>
      </c>
      <c r="I194" s="13">
        <v>63</v>
      </c>
      <c r="J194" s="14">
        <v>42134</v>
      </c>
      <c r="K194" s="11" t="s">
        <v>2072</v>
      </c>
      <c r="L194" s="11" t="s">
        <v>11</v>
      </c>
      <c r="M194" s="13">
        <v>1</v>
      </c>
      <c r="N194" s="13" t="s">
        <v>2040</v>
      </c>
      <c r="O194" s="13">
        <v>2</v>
      </c>
      <c r="P194" s="13" t="s">
        <v>1277</v>
      </c>
      <c r="Q194" s="11">
        <f>VLOOKUP(I194,edades!$B$3:$D$17,3)</f>
        <v>14</v>
      </c>
      <c r="R194" s="11" t="str">
        <f>VLOOKUP(I194,edades!$B$3:$D$17,2)</f>
        <v>de 60 a 64 años</v>
      </c>
      <c r="S194" s="46" t="s">
        <v>11</v>
      </c>
      <c r="T194" s="11">
        <v>1</v>
      </c>
      <c r="U194" s="11">
        <v>1</v>
      </c>
    </row>
    <row r="195" spans="1:21" x14ac:dyDescent="0.25">
      <c r="A195" s="11">
        <v>194</v>
      </c>
      <c r="B195" s="11">
        <v>201505</v>
      </c>
      <c r="C195" s="11">
        <v>1234</v>
      </c>
      <c r="D195" s="11">
        <v>1</v>
      </c>
      <c r="E195" s="16" t="s">
        <v>788</v>
      </c>
      <c r="F195" s="16" t="s">
        <v>5</v>
      </c>
      <c r="G195" s="23" t="s">
        <v>1324</v>
      </c>
      <c r="H195" s="13" t="s">
        <v>1277</v>
      </c>
      <c r="I195" s="13">
        <v>74</v>
      </c>
      <c r="J195" s="14">
        <v>42125</v>
      </c>
      <c r="K195" s="11" t="s">
        <v>2073</v>
      </c>
      <c r="L195" s="11" t="s">
        <v>1098</v>
      </c>
      <c r="M195" s="13">
        <v>1</v>
      </c>
      <c r="N195" s="13" t="s">
        <v>2040</v>
      </c>
      <c r="O195" s="13">
        <v>2</v>
      </c>
      <c r="P195" s="13" t="s">
        <v>1277</v>
      </c>
      <c r="Q195" s="11">
        <f>VLOOKUP(I195,edades!$B$3:$D$17,3)</f>
        <v>15</v>
      </c>
      <c r="R195" s="11" t="str">
        <f>VLOOKUP(I195,edades!$B$3:$D$17,2)</f>
        <v>de 65 años a más</v>
      </c>
      <c r="S195" s="46" t="s">
        <v>1098</v>
      </c>
      <c r="T195" s="11">
        <v>1</v>
      </c>
      <c r="U195" s="11">
        <v>1</v>
      </c>
    </row>
    <row r="196" spans="1:21" x14ac:dyDescent="0.25">
      <c r="A196" s="11">
        <v>195</v>
      </c>
      <c r="B196" s="11">
        <v>201505</v>
      </c>
      <c r="C196" s="11">
        <v>1234</v>
      </c>
      <c r="D196" s="11">
        <v>1</v>
      </c>
      <c r="E196" s="16" t="s">
        <v>522</v>
      </c>
      <c r="F196" s="16" t="s">
        <v>5</v>
      </c>
      <c r="G196" s="23" t="s">
        <v>1486</v>
      </c>
      <c r="H196" s="13" t="s">
        <v>1277</v>
      </c>
      <c r="I196" s="13">
        <v>77</v>
      </c>
      <c r="J196" s="14">
        <v>42141</v>
      </c>
      <c r="K196" s="11" t="s">
        <v>2074</v>
      </c>
      <c r="L196" s="11" t="s">
        <v>99</v>
      </c>
      <c r="M196" s="13">
        <v>1</v>
      </c>
      <c r="N196" s="13" t="s">
        <v>2040</v>
      </c>
      <c r="O196" s="13">
        <v>2</v>
      </c>
      <c r="P196" s="13" t="s">
        <v>1277</v>
      </c>
      <c r="Q196" s="11">
        <f>VLOOKUP(I196,edades!$B$3:$D$17,3)</f>
        <v>15</v>
      </c>
      <c r="R196" s="11" t="str">
        <f>VLOOKUP(I196,edades!$B$3:$D$17,2)</f>
        <v>de 65 años a más</v>
      </c>
      <c r="S196" s="46" t="s">
        <v>99</v>
      </c>
      <c r="T196" s="11">
        <v>1</v>
      </c>
      <c r="U196" s="11">
        <v>1</v>
      </c>
    </row>
    <row r="197" spans="1:21" x14ac:dyDescent="0.25">
      <c r="A197" s="11">
        <v>196</v>
      </c>
      <c r="B197" s="11">
        <v>201505</v>
      </c>
      <c r="C197" s="11">
        <v>1234</v>
      </c>
      <c r="D197" s="11">
        <v>1</v>
      </c>
      <c r="E197" s="16" t="s">
        <v>104</v>
      </c>
      <c r="F197" s="16" t="s">
        <v>5</v>
      </c>
      <c r="G197" s="23" t="s">
        <v>1568</v>
      </c>
      <c r="H197" s="13" t="s">
        <v>1276</v>
      </c>
      <c r="I197" s="13">
        <v>49</v>
      </c>
      <c r="J197" s="14">
        <v>42134</v>
      </c>
      <c r="K197" s="11" t="s">
        <v>2071</v>
      </c>
      <c r="L197" s="11" t="s">
        <v>1021</v>
      </c>
      <c r="M197" s="13">
        <v>1</v>
      </c>
      <c r="N197" s="13" t="s">
        <v>2040</v>
      </c>
      <c r="O197" s="13">
        <v>1</v>
      </c>
      <c r="P197" s="13" t="s">
        <v>2042</v>
      </c>
      <c r="Q197" s="11">
        <f>VLOOKUP(I197,edades!$B$3:$D$17,3)</f>
        <v>11</v>
      </c>
      <c r="R197" s="11" t="str">
        <f>VLOOKUP(I197,edades!$B$3:$D$17,2)</f>
        <v>de 45 a 49 años</v>
      </c>
      <c r="S197" s="46" t="s">
        <v>1021</v>
      </c>
      <c r="T197" s="11">
        <v>1</v>
      </c>
      <c r="U197" s="11">
        <v>1</v>
      </c>
    </row>
    <row r="198" spans="1:21" x14ac:dyDescent="0.25">
      <c r="A198" s="11">
        <v>197</v>
      </c>
      <c r="B198" s="11">
        <v>201505</v>
      </c>
      <c r="C198" s="11">
        <v>1234</v>
      </c>
      <c r="D198" s="11">
        <v>1</v>
      </c>
      <c r="E198" s="16" t="s">
        <v>576</v>
      </c>
      <c r="F198" s="16" t="s">
        <v>5</v>
      </c>
      <c r="G198" s="23" t="s">
        <v>1554</v>
      </c>
      <c r="H198" s="13" t="s">
        <v>1277</v>
      </c>
      <c r="I198" s="13">
        <v>22</v>
      </c>
      <c r="J198" s="14">
        <v>42125</v>
      </c>
      <c r="K198" s="11" t="s">
        <v>2071</v>
      </c>
      <c r="L198" s="11" t="s">
        <v>245</v>
      </c>
      <c r="M198" s="13">
        <v>1</v>
      </c>
      <c r="N198" s="13" t="s">
        <v>2040</v>
      </c>
      <c r="O198" s="13">
        <v>2</v>
      </c>
      <c r="P198" s="13" t="s">
        <v>1277</v>
      </c>
      <c r="Q198" s="11">
        <f>VLOOKUP(I198,edades!$B$3:$D$17,3)</f>
        <v>6</v>
      </c>
      <c r="R198" s="11" t="str">
        <f>VLOOKUP(I198,edades!$B$3:$D$17,2)</f>
        <v>de 20 a 24 años</v>
      </c>
      <c r="S198" s="46" t="s">
        <v>245</v>
      </c>
      <c r="T198" s="11">
        <v>1</v>
      </c>
      <c r="U198" s="11">
        <v>1</v>
      </c>
    </row>
    <row r="199" spans="1:21" x14ac:dyDescent="0.25">
      <c r="A199" s="11">
        <v>198</v>
      </c>
      <c r="B199" s="11">
        <v>201505</v>
      </c>
      <c r="C199" s="11">
        <v>1234</v>
      </c>
      <c r="D199" s="11">
        <v>1</v>
      </c>
      <c r="E199" s="16" t="s">
        <v>464</v>
      </c>
      <c r="F199" s="16" t="s">
        <v>5</v>
      </c>
      <c r="G199" s="23" t="s">
        <v>1668</v>
      </c>
      <c r="H199" s="13" t="s">
        <v>1277</v>
      </c>
      <c r="I199" s="13">
        <v>75</v>
      </c>
      <c r="J199" s="14">
        <v>42125</v>
      </c>
      <c r="K199" s="11" t="s">
        <v>2071</v>
      </c>
      <c r="L199" s="11" t="s">
        <v>966</v>
      </c>
      <c r="M199" s="13">
        <v>1</v>
      </c>
      <c r="N199" s="13" t="s">
        <v>2040</v>
      </c>
      <c r="O199" s="13">
        <v>2</v>
      </c>
      <c r="P199" s="13" t="s">
        <v>1277</v>
      </c>
      <c r="Q199" s="11">
        <f>VLOOKUP(I199,edades!$B$3:$D$17,3)</f>
        <v>15</v>
      </c>
      <c r="R199" s="11" t="str">
        <f>VLOOKUP(I199,edades!$B$3:$D$17,2)</f>
        <v>de 65 años a más</v>
      </c>
      <c r="S199" s="46" t="s">
        <v>966</v>
      </c>
      <c r="T199" s="11">
        <v>1</v>
      </c>
      <c r="U199" s="11">
        <v>1</v>
      </c>
    </row>
    <row r="200" spans="1:21" x14ac:dyDescent="0.25">
      <c r="A200" s="11">
        <v>199</v>
      </c>
      <c r="B200" s="11">
        <v>201505</v>
      </c>
      <c r="C200" s="11">
        <v>1234</v>
      </c>
      <c r="D200" s="11">
        <v>1</v>
      </c>
      <c r="E200" s="16" t="s">
        <v>12</v>
      </c>
      <c r="F200" s="16" t="s">
        <v>5</v>
      </c>
      <c r="G200" s="23" t="s">
        <v>1853</v>
      </c>
      <c r="H200" s="13" t="s">
        <v>1276</v>
      </c>
      <c r="I200" s="13">
        <v>67</v>
      </c>
      <c r="J200" s="14">
        <v>42125</v>
      </c>
      <c r="K200" s="11" t="s">
        <v>2072</v>
      </c>
      <c r="L200" s="11" t="s">
        <v>282</v>
      </c>
      <c r="M200" s="13">
        <v>1</v>
      </c>
      <c r="N200" s="13" t="s">
        <v>2040</v>
      </c>
      <c r="O200" s="13">
        <v>1</v>
      </c>
      <c r="P200" s="13" t="s">
        <v>2042</v>
      </c>
      <c r="Q200" s="11">
        <f>VLOOKUP(I200,edades!$B$3:$D$17,3)</f>
        <v>15</v>
      </c>
      <c r="R200" s="11" t="str">
        <f>VLOOKUP(I200,edades!$B$3:$D$17,2)</f>
        <v>de 65 años a más</v>
      </c>
      <c r="S200" s="46" t="s">
        <v>282</v>
      </c>
      <c r="T200" s="11">
        <v>1</v>
      </c>
      <c r="U200" s="11">
        <v>1</v>
      </c>
    </row>
    <row r="201" spans="1:21" x14ac:dyDescent="0.25">
      <c r="A201" s="11">
        <v>200</v>
      </c>
      <c r="B201" s="11">
        <v>201505</v>
      </c>
      <c r="C201" s="11">
        <v>1234</v>
      </c>
      <c r="D201" s="11">
        <v>1</v>
      </c>
      <c r="E201" s="16" t="s">
        <v>94</v>
      </c>
      <c r="F201" s="16" t="s">
        <v>5</v>
      </c>
      <c r="G201" s="23" t="s">
        <v>1366</v>
      </c>
      <c r="H201" s="13" t="s">
        <v>1277</v>
      </c>
      <c r="I201" s="13">
        <v>63</v>
      </c>
      <c r="J201" s="14">
        <v>42133</v>
      </c>
      <c r="K201" s="11" t="s">
        <v>2073</v>
      </c>
      <c r="L201" s="11" t="s">
        <v>1029</v>
      </c>
      <c r="M201" s="13">
        <v>1</v>
      </c>
      <c r="N201" s="13" t="s">
        <v>2040</v>
      </c>
      <c r="O201" s="13">
        <v>2</v>
      </c>
      <c r="P201" s="13" t="s">
        <v>1277</v>
      </c>
      <c r="Q201" s="11">
        <f>VLOOKUP(I201,edades!$B$3:$D$17,3)</f>
        <v>14</v>
      </c>
      <c r="R201" s="11" t="str">
        <f>VLOOKUP(I201,edades!$B$3:$D$17,2)</f>
        <v>de 60 a 64 años</v>
      </c>
      <c r="S201" s="46" t="s">
        <v>1029</v>
      </c>
      <c r="T201" s="11">
        <v>1</v>
      </c>
      <c r="U201" s="11">
        <v>1</v>
      </c>
    </row>
    <row r="202" spans="1:21" x14ac:dyDescent="0.25">
      <c r="A202" s="11">
        <v>201</v>
      </c>
      <c r="B202" s="11">
        <v>201505</v>
      </c>
      <c r="C202" s="11">
        <v>1234</v>
      </c>
      <c r="D202" s="11">
        <v>1</v>
      </c>
      <c r="E202" s="16" t="s">
        <v>71</v>
      </c>
      <c r="F202" s="16" t="s">
        <v>5</v>
      </c>
      <c r="G202" s="23" t="s">
        <v>1574</v>
      </c>
      <c r="H202" s="13" t="s">
        <v>1277</v>
      </c>
      <c r="I202" s="13">
        <v>49</v>
      </c>
      <c r="J202" s="14">
        <v>42132</v>
      </c>
      <c r="K202" s="11" t="s">
        <v>2071</v>
      </c>
      <c r="L202" s="11" t="s">
        <v>1115</v>
      </c>
      <c r="M202" s="13">
        <v>1</v>
      </c>
      <c r="N202" s="13" t="s">
        <v>2040</v>
      </c>
      <c r="O202" s="13">
        <v>2</v>
      </c>
      <c r="P202" s="13" t="s">
        <v>1277</v>
      </c>
      <c r="Q202" s="11">
        <f>VLOOKUP(I202,edades!$B$3:$D$17,3)</f>
        <v>11</v>
      </c>
      <c r="R202" s="11" t="str">
        <f>VLOOKUP(I202,edades!$B$3:$D$17,2)</f>
        <v>de 45 a 49 años</v>
      </c>
      <c r="S202" s="46" t="s">
        <v>1115</v>
      </c>
      <c r="T202" s="11">
        <v>1</v>
      </c>
      <c r="U202" s="11">
        <v>1</v>
      </c>
    </row>
    <row r="203" spans="1:21" x14ac:dyDescent="0.25">
      <c r="A203" s="11">
        <v>202</v>
      </c>
      <c r="B203" s="11">
        <v>201505</v>
      </c>
      <c r="C203" s="11">
        <v>1234</v>
      </c>
      <c r="D203" s="11">
        <v>1</v>
      </c>
      <c r="E203" s="16" t="s">
        <v>447</v>
      </c>
      <c r="F203" s="16" t="s">
        <v>5</v>
      </c>
      <c r="G203" s="23" t="s">
        <v>1414</v>
      </c>
      <c r="H203" s="13" t="s">
        <v>1276</v>
      </c>
      <c r="I203" s="13">
        <v>70</v>
      </c>
      <c r="J203" s="14">
        <v>42141</v>
      </c>
      <c r="K203" s="11" t="s">
        <v>2074</v>
      </c>
      <c r="L203" s="11" t="s">
        <v>1080</v>
      </c>
      <c r="M203" s="13">
        <v>1</v>
      </c>
      <c r="N203" s="13" t="s">
        <v>2040</v>
      </c>
      <c r="O203" s="13">
        <v>1</v>
      </c>
      <c r="P203" s="13" t="s">
        <v>2042</v>
      </c>
      <c r="Q203" s="11">
        <f>VLOOKUP(I203,edades!$B$3:$D$17,3)</f>
        <v>15</v>
      </c>
      <c r="R203" s="11" t="str">
        <f>VLOOKUP(I203,edades!$B$3:$D$17,2)</f>
        <v>de 65 años a más</v>
      </c>
      <c r="S203" s="46" t="s">
        <v>1080</v>
      </c>
      <c r="T203" s="11">
        <v>1</v>
      </c>
      <c r="U203" s="11">
        <v>1</v>
      </c>
    </row>
    <row r="204" spans="1:21" x14ac:dyDescent="0.25">
      <c r="A204" s="11">
        <v>203</v>
      </c>
      <c r="B204" s="11">
        <v>201505</v>
      </c>
      <c r="C204" s="11">
        <v>1234</v>
      </c>
      <c r="D204" s="11">
        <v>1</v>
      </c>
      <c r="E204" s="16" t="s">
        <v>674</v>
      </c>
      <c r="F204" s="16" t="s">
        <v>5</v>
      </c>
      <c r="G204" s="23" t="s">
        <v>1770</v>
      </c>
      <c r="H204" s="13" t="s">
        <v>1276</v>
      </c>
      <c r="I204" s="13">
        <v>75</v>
      </c>
      <c r="J204" s="14">
        <v>42135</v>
      </c>
      <c r="K204" s="11" t="s">
        <v>2072</v>
      </c>
      <c r="L204" s="11" t="s">
        <v>87</v>
      </c>
      <c r="M204" s="13">
        <v>1</v>
      </c>
      <c r="N204" s="13" t="s">
        <v>2040</v>
      </c>
      <c r="O204" s="13">
        <v>1</v>
      </c>
      <c r="P204" s="13" t="s">
        <v>2042</v>
      </c>
      <c r="Q204" s="11">
        <f>VLOOKUP(I204,edades!$B$3:$D$17,3)</f>
        <v>15</v>
      </c>
      <c r="R204" s="11" t="str">
        <f>VLOOKUP(I204,edades!$B$3:$D$17,2)</f>
        <v>de 65 años a más</v>
      </c>
      <c r="S204" s="46" t="s">
        <v>87</v>
      </c>
      <c r="T204" s="11">
        <v>1</v>
      </c>
      <c r="U204" s="11">
        <v>1</v>
      </c>
    </row>
    <row r="205" spans="1:21" x14ac:dyDescent="0.25">
      <c r="A205" s="11">
        <v>204</v>
      </c>
      <c r="B205" s="11">
        <v>201505</v>
      </c>
      <c r="C205" s="11">
        <v>1234</v>
      </c>
      <c r="D205" s="11">
        <v>1</v>
      </c>
      <c r="E205" s="16" t="s">
        <v>287</v>
      </c>
      <c r="F205" s="16" t="s">
        <v>5</v>
      </c>
      <c r="G205" s="23" t="s">
        <v>1452</v>
      </c>
      <c r="H205" s="13" t="s">
        <v>1276</v>
      </c>
      <c r="I205" s="13">
        <v>35</v>
      </c>
      <c r="J205" s="14">
        <v>42135</v>
      </c>
      <c r="K205" s="11" t="s">
        <v>2074</v>
      </c>
      <c r="L205" s="11" t="s">
        <v>1232</v>
      </c>
      <c r="M205" s="13">
        <v>1</v>
      </c>
      <c r="N205" s="13" t="s">
        <v>2040</v>
      </c>
      <c r="O205" s="13">
        <v>1</v>
      </c>
      <c r="P205" s="13" t="s">
        <v>2042</v>
      </c>
      <c r="Q205" s="11">
        <f>VLOOKUP(I205,edades!$B$3:$D$17,3)</f>
        <v>9</v>
      </c>
      <c r="R205" s="11" t="str">
        <f>VLOOKUP(I205,edades!$B$3:$D$17,2)</f>
        <v>de 35 a 39 años</v>
      </c>
      <c r="S205" s="46" t="s">
        <v>1232</v>
      </c>
      <c r="T205" s="11">
        <v>1</v>
      </c>
      <c r="U205" s="11">
        <v>1</v>
      </c>
    </row>
    <row r="206" spans="1:21" x14ac:dyDescent="0.25">
      <c r="A206" s="11">
        <v>205</v>
      </c>
      <c r="B206" s="11">
        <v>201505</v>
      </c>
      <c r="C206" s="11">
        <v>1234</v>
      </c>
      <c r="D206" s="11">
        <v>1</v>
      </c>
      <c r="E206" s="16" t="s">
        <v>643</v>
      </c>
      <c r="F206" s="16" t="s">
        <v>5</v>
      </c>
      <c r="G206" s="23" t="s">
        <v>1815</v>
      </c>
      <c r="H206" s="13" t="s">
        <v>1277</v>
      </c>
      <c r="I206" s="13">
        <v>65</v>
      </c>
      <c r="J206" s="14">
        <v>42134</v>
      </c>
      <c r="K206" s="11" t="s">
        <v>2072</v>
      </c>
      <c r="L206" s="11" t="s">
        <v>9</v>
      </c>
      <c r="M206" s="13">
        <v>1</v>
      </c>
      <c r="N206" s="13" t="s">
        <v>2040</v>
      </c>
      <c r="O206" s="13">
        <v>2</v>
      </c>
      <c r="P206" s="13" t="s">
        <v>1277</v>
      </c>
      <c r="Q206" s="11">
        <f>VLOOKUP(I206,edades!$B$3:$D$17,3)</f>
        <v>15</v>
      </c>
      <c r="R206" s="11" t="str">
        <f>VLOOKUP(I206,edades!$B$3:$D$17,2)</f>
        <v>de 65 años a más</v>
      </c>
      <c r="S206" s="46" t="s">
        <v>9</v>
      </c>
      <c r="T206" s="11">
        <v>1</v>
      </c>
      <c r="U206" s="11">
        <v>1</v>
      </c>
    </row>
    <row r="207" spans="1:21" x14ac:dyDescent="0.25">
      <c r="A207" s="11">
        <v>206</v>
      </c>
      <c r="B207" s="11">
        <v>201505</v>
      </c>
      <c r="C207" s="11">
        <v>1234</v>
      </c>
      <c r="D207" s="11">
        <v>1</v>
      </c>
      <c r="E207" s="16" t="s">
        <v>621</v>
      </c>
      <c r="F207" s="16" t="s">
        <v>5</v>
      </c>
      <c r="G207" s="23" t="s">
        <v>1751</v>
      </c>
      <c r="H207" s="13" t="s">
        <v>1276</v>
      </c>
      <c r="I207" s="13">
        <v>76</v>
      </c>
      <c r="J207" s="14">
        <v>42129</v>
      </c>
      <c r="K207" s="11" t="s">
        <v>2071</v>
      </c>
      <c r="L207" s="11" t="s">
        <v>1203</v>
      </c>
      <c r="M207" s="13">
        <v>1</v>
      </c>
      <c r="N207" s="13" t="s">
        <v>2040</v>
      </c>
      <c r="O207" s="13">
        <v>1</v>
      </c>
      <c r="P207" s="13" t="s">
        <v>2042</v>
      </c>
      <c r="Q207" s="11">
        <f>VLOOKUP(I207,edades!$B$3:$D$17,3)</f>
        <v>15</v>
      </c>
      <c r="R207" s="11" t="str">
        <f>VLOOKUP(I207,edades!$B$3:$D$17,2)</f>
        <v>de 65 años a más</v>
      </c>
      <c r="S207" s="46" t="s">
        <v>1203</v>
      </c>
      <c r="T207" s="11">
        <v>1</v>
      </c>
      <c r="U207" s="11">
        <v>1</v>
      </c>
    </row>
    <row r="208" spans="1:21" x14ac:dyDescent="0.25">
      <c r="A208" s="11">
        <v>207</v>
      </c>
      <c r="B208" s="11">
        <v>201505</v>
      </c>
      <c r="C208" s="11">
        <v>1234</v>
      </c>
      <c r="D208" s="11">
        <v>1</v>
      </c>
      <c r="E208" s="16" t="s">
        <v>276</v>
      </c>
      <c r="F208" s="16" t="s">
        <v>5</v>
      </c>
      <c r="G208" s="23" t="s">
        <v>1548</v>
      </c>
      <c r="H208" s="13" t="s">
        <v>1276</v>
      </c>
      <c r="I208" s="13">
        <v>15</v>
      </c>
      <c r="J208" s="14">
        <v>42129</v>
      </c>
      <c r="K208" s="11" t="s">
        <v>2071</v>
      </c>
      <c r="L208" s="11" t="s">
        <v>78</v>
      </c>
      <c r="M208" s="13">
        <v>1</v>
      </c>
      <c r="N208" s="13" t="s">
        <v>2040</v>
      </c>
      <c r="O208" s="13">
        <v>1</v>
      </c>
      <c r="P208" s="13" t="s">
        <v>2042</v>
      </c>
      <c r="Q208" s="11">
        <f>VLOOKUP(I208,edades!$B$3:$D$17,3)</f>
        <v>5</v>
      </c>
      <c r="R208" s="11" t="str">
        <f>VLOOKUP(I208,edades!$B$3:$D$17,2)</f>
        <v>de 15 a 19 años</v>
      </c>
      <c r="S208" s="46" t="s">
        <v>78</v>
      </c>
      <c r="T208" s="11">
        <v>1</v>
      </c>
      <c r="U208" s="11">
        <v>1</v>
      </c>
    </row>
    <row r="209" spans="1:21" x14ac:dyDescent="0.25">
      <c r="A209" s="11">
        <v>208</v>
      </c>
      <c r="B209" s="11">
        <v>201505</v>
      </c>
      <c r="C209" s="11">
        <v>1234</v>
      </c>
      <c r="D209" s="11">
        <v>1</v>
      </c>
      <c r="E209" s="16" t="s">
        <v>117</v>
      </c>
      <c r="F209" s="16" t="s">
        <v>5</v>
      </c>
      <c r="G209" s="23" t="s">
        <v>1663</v>
      </c>
      <c r="H209" s="13" t="s">
        <v>1276</v>
      </c>
      <c r="I209" s="13">
        <v>29</v>
      </c>
      <c r="J209" s="14">
        <v>42133</v>
      </c>
      <c r="K209" s="11" t="s">
        <v>2071</v>
      </c>
      <c r="L209" s="11" t="s">
        <v>1041</v>
      </c>
      <c r="M209" s="13">
        <v>1</v>
      </c>
      <c r="N209" s="13" t="s">
        <v>2040</v>
      </c>
      <c r="O209" s="13">
        <v>1</v>
      </c>
      <c r="P209" s="13" t="s">
        <v>2042</v>
      </c>
      <c r="Q209" s="11">
        <f>VLOOKUP(I209,edades!$B$3:$D$17,3)</f>
        <v>7</v>
      </c>
      <c r="R209" s="11" t="str">
        <f>VLOOKUP(I209,edades!$B$3:$D$17,2)</f>
        <v>de 25 a 29 años</v>
      </c>
      <c r="S209" s="46" t="s">
        <v>1041</v>
      </c>
      <c r="T209" s="11">
        <v>1</v>
      </c>
      <c r="U209" s="11">
        <v>1</v>
      </c>
    </row>
    <row r="210" spans="1:21" x14ac:dyDescent="0.25">
      <c r="A210" s="11">
        <v>209</v>
      </c>
      <c r="B210" s="11">
        <v>201505</v>
      </c>
      <c r="C210" s="11">
        <v>1234</v>
      </c>
      <c r="D210" s="11">
        <v>1</v>
      </c>
      <c r="E210" s="16" t="s">
        <v>889</v>
      </c>
      <c r="F210" s="16" t="s">
        <v>5</v>
      </c>
      <c r="G210" s="23" t="s">
        <v>1625</v>
      </c>
      <c r="H210" s="13" t="s">
        <v>1276</v>
      </c>
      <c r="I210" s="13">
        <v>11</v>
      </c>
      <c r="J210" s="14">
        <v>42134</v>
      </c>
      <c r="K210" s="11" t="s">
        <v>2071</v>
      </c>
      <c r="L210" s="11" t="s">
        <v>1051</v>
      </c>
      <c r="M210" s="13">
        <v>1</v>
      </c>
      <c r="N210" s="13" t="s">
        <v>2040</v>
      </c>
      <c r="O210" s="13">
        <v>1</v>
      </c>
      <c r="P210" s="13" t="s">
        <v>2042</v>
      </c>
      <c r="Q210" s="11">
        <f>VLOOKUP(I210,edades!$B$3:$D$17,3)</f>
        <v>4</v>
      </c>
      <c r="R210" s="11" t="str">
        <f>VLOOKUP(I210,edades!$B$3:$D$17,2)</f>
        <v>de 10 a 14 años</v>
      </c>
      <c r="S210" s="46" t="s">
        <v>1051</v>
      </c>
      <c r="T210" s="11">
        <v>1</v>
      </c>
      <c r="U210" s="11">
        <v>1</v>
      </c>
    </row>
    <row r="211" spans="1:21" x14ac:dyDescent="0.25">
      <c r="A211" s="11">
        <v>210</v>
      </c>
      <c r="B211" s="11">
        <v>201505</v>
      </c>
      <c r="C211" s="11">
        <v>1234</v>
      </c>
      <c r="D211" s="11">
        <v>1</v>
      </c>
      <c r="E211" s="16" t="s">
        <v>790</v>
      </c>
      <c r="F211" s="16" t="s">
        <v>5</v>
      </c>
      <c r="G211" s="23" t="s">
        <v>1293</v>
      </c>
      <c r="H211" s="13" t="s">
        <v>1277</v>
      </c>
      <c r="I211" s="13">
        <v>35</v>
      </c>
      <c r="J211" s="14">
        <v>42125</v>
      </c>
      <c r="K211" s="11" t="s">
        <v>2073</v>
      </c>
      <c r="L211" s="11" t="s">
        <v>1099</v>
      </c>
      <c r="M211" s="13">
        <v>1</v>
      </c>
      <c r="N211" s="13" t="s">
        <v>2040</v>
      </c>
      <c r="O211" s="13">
        <v>2</v>
      </c>
      <c r="P211" s="13" t="s">
        <v>1277</v>
      </c>
      <c r="Q211" s="11">
        <f>VLOOKUP(I211,edades!$B$3:$D$17,3)</f>
        <v>9</v>
      </c>
      <c r="R211" s="11" t="str">
        <f>VLOOKUP(I211,edades!$B$3:$D$17,2)</f>
        <v>de 35 a 39 años</v>
      </c>
      <c r="S211" s="46" t="s">
        <v>1099</v>
      </c>
      <c r="T211" s="11">
        <v>1</v>
      </c>
      <c r="U211" s="11">
        <v>1</v>
      </c>
    </row>
    <row r="212" spans="1:21" x14ac:dyDescent="0.25">
      <c r="A212" s="11">
        <v>211</v>
      </c>
      <c r="B212" s="11">
        <v>201505</v>
      </c>
      <c r="C212" s="11">
        <v>1234</v>
      </c>
      <c r="D212" s="11">
        <v>1</v>
      </c>
      <c r="E212" s="16" t="s">
        <v>720</v>
      </c>
      <c r="F212" s="16" t="s">
        <v>5</v>
      </c>
      <c r="G212" s="23" t="s">
        <v>1425</v>
      </c>
      <c r="H212" s="13" t="s">
        <v>1277</v>
      </c>
      <c r="I212" s="13">
        <v>7</v>
      </c>
      <c r="J212" s="14">
        <v>42125</v>
      </c>
      <c r="K212" s="11" t="s">
        <v>2074</v>
      </c>
      <c r="L212" s="11" t="s">
        <v>196</v>
      </c>
      <c r="M212" s="13">
        <v>1</v>
      </c>
      <c r="N212" s="13" t="s">
        <v>2040</v>
      </c>
      <c r="O212" s="13">
        <v>2</v>
      </c>
      <c r="P212" s="13" t="s">
        <v>1277</v>
      </c>
      <c r="Q212" s="11">
        <f>VLOOKUP(I212,edades!$B$3:$D$17,3)</f>
        <v>3</v>
      </c>
      <c r="R212" s="11" t="str">
        <f>VLOOKUP(I212,edades!$B$3:$D$17,2)</f>
        <v>de 5 a 9 años</v>
      </c>
      <c r="S212" s="46" t="s">
        <v>196</v>
      </c>
      <c r="T212" s="11">
        <v>1</v>
      </c>
      <c r="U212" s="11">
        <v>1</v>
      </c>
    </row>
    <row r="213" spans="1:21" x14ac:dyDescent="0.25">
      <c r="A213" s="11">
        <v>212</v>
      </c>
      <c r="B213" s="11">
        <v>201505</v>
      </c>
      <c r="C213" s="11">
        <v>1234</v>
      </c>
      <c r="D213" s="11">
        <v>1</v>
      </c>
      <c r="E213" s="16" t="s">
        <v>202</v>
      </c>
      <c r="F213" s="16" t="s">
        <v>5</v>
      </c>
      <c r="G213" s="23" t="s">
        <v>1637</v>
      </c>
      <c r="H213" s="13" t="s">
        <v>1277</v>
      </c>
      <c r="I213" s="13">
        <v>43</v>
      </c>
      <c r="J213" s="14">
        <v>42134</v>
      </c>
      <c r="K213" s="11" t="s">
        <v>2071</v>
      </c>
      <c r="L213" s="11" t="s">
        <v>1041</v>
      </c>
      <c r="M213" s="13">
        <v>1</v>
      </c>
      <c r="N213" s="13" t="s">
        <v>2040</v>
      </c>
      <c r="O213" s="13">
        <v>2</v>
      </c>
      <c r="P213" s="13" t="s">
        <v>1277</v>
      </c>
      <c r="Q213" s="11">
        <f>VLOOKUP(I213,edades!$B$3:$D$17,3)</f>
        <v>10</v>
      </c>
      <c r="R213" s="11" t="str">
        <f>VLOOKUP(I213,edades!$B$3:$D$17,2)</f>
        <v>de 40 a 44 años</v>
      </c>
      <c r="S213" s="46" t="s">
        <v>1041</v>
      </c>
      <c r="T213" s="11">
        <v>1</v>
      </c>
      <c r="U213" s="11">
        <v>1</v>
      </c>
    </row>
    <row r="214" spans="1:21" x14ac:dyDescent="0.25">
      <c r="A214" s="11">
        <v>213</v>
      </c>
      <c r="B214" s="11">
        <v>201505</v>
      </c>
      <c r="C214" s="11">
        <v>1234</v>
      </c>
      <c r="D214" s="11">
        <v>1</v>
      </c>
      <c r="E214" s="16" t="s">
        <v>358</v>
      </c>
      <c r="F214" s="16" t="s">
        <v>5</v>
      </c>
      <c r="G214" s="23" t="s">
        <v>1845</v>
      </c>
      <c r="H214" s="13" t="s">
        <v>1277</v>
      </c>
      <c r="I214" s="13">
        <v>67</v>
      </c>
      <c r="J214" s="14">
        <v>42125</v>
      </c>
      <c r="K214" s="11" t="s">
        <v>2072</v>
      </c>
      <c r="L214" s="11" t="s">
        <v>976</v>
      </c>
      <c r="M214" s="13">
        <v>1</v>
      </c>
      <c r="N214" s="13" t="s">
        <v>2040</v>
      </c>
      <c r="O214" s="13">
        <v>2</v>
      </c>
      <c r="P214" s="13" t="s">
        <v>1277</v>
      </c>
      <c r="Q214" s="11">
        <f>VLOOKUP(I214,edades!$B$3:$D$17,3)</f>
        <v>15</v>
      </c>
      <c r="R214" s="11" t="str">
        <f>VLOOKUP(I214,edades!$B$3:$D$17,2)</f>
        <v>de 65 años a más</v>
      </c>
      <c r="S214" s="46" t="s">
        <v>976</v>
      </c>
      <c r="T214" s="11">
        <v>1</v>
      </c>
      <c r="U214" s="11">
        <v>1</v>
      </c>
    </row>
    <row r="215" spans="1:21" x14ac:dyDescent="0.25">
      <c r="A215" s="11">
        <v>214</v>
      </c>
      <c r="B215" s="11">
        <v>201505</v>
      </c>
      <c r="C215" s="11">
        <v>1234</v>
      </c>
      <c r="D215" s="11">
        <v>1</v>
      </c>
      <c r="E215" s="16" t="s">
        <v>257</v>
      </c>
      <c r="F215" s="16" t="s">
        <v>5</v>
      </c>
      <c r="G215" s="23" t="s">
        <v>1413</v>
      </c>
      <c r="H215" s="13" t="s">
        <v>1276</v>
      </c>
      <c r="I215" s="13">
        <v>82</v>
      </c>
      <c r="J215" s="14">
        <v>42129</v>
      </c>
      <c r="K215" s="11" t="s">
        <v>2074</v>
      </c>
      <c r="L215" s="11" t="s">
        <v>230</v>
      </c>
      <c r="M215" s="13">
        <v>1</v>
      </c>
      <c r="N215" s="13" t="s">
        <v>2040</v>
      </c>
      <c r="O215" s="13">
        <v>1</v>
      </c>
      <c r="P215" s="13" t="s">
        <v>2042</v>
      </c>
      <c r="Q215" s="11">
        <f>VLOOKUP(I215,edades!$B$3:$D$17,3)</f>
        <v>15</v>
      </c>
      <c r="R215" s="11" t="str">
        <f>VLOOKUP(I215,edades!$B$3:$D$17,2)</f>
        <v>de 65 años a más</v>
      </c>
      <c r="S215" s="46" t="s">
        <v>230</v>
      </c>
      <c r="T215" s="11">
        <v>1</v>
      </c>
      <c r="U215" s="11">
        <v>1</v>
      </c>
    </row>
    <row r="216" spans="1:21" x14ac:dyDescent="0.25">
      <c r="A216" s="11">
        <v>215</v>
      </c>
      <c r="B216" s="11">
        <v>201505</v>
      </c>
      <c r="C216" s="11">
        <v>1234</v>
      </c>
      <c r="D216" s="11">
        <v>1</v>
      </c>
      <c r="E216" s="16" t="s">
        <v>365</v>
      </c>
      <c r="F216" s="16" t="s">
        <v>5</v>
      </c>
      <c r="G216" s="23" t="s">
        <v>1769</v>
      </c>
      <c r="H216" s="13" t="s">
        <v>1277</v>
      </c>
      <c r="I216" s="13">
        <v>62</v>
      </c>
      <c r="J216" s="14">
        <v>42134</v>
      </c>
      <c r="K216" s="11" t="s">
        <v>2072</v>
      </c>
      <c r="L216" s="11" t="s">
        <v>9</v>
      </c>
      <c r="M216" s="13">
        <v>1</v>
      </c>
      <c r="N216" s="13" t="s">
        <v>2040</v>
      </c>
      <c r="O216" s="13">
        <v>2</v>
      </c>
      <c r="P216" s="13" t="s">
        <v>1277</v>
      </c>
      <c r="Q216" s="11">
        <f>VLOOKUP(I216,edades!$B$3:$D$17,3)</f>
        <v>14</v>
      </c>
      <c r="R216" s="11" t="str">
        <f>VLOOKUP(I216,edades!$B$3:$D$17,2)</f>
        <v>de 60 a 64 años</v>
      </c>
      <c r="S216" s="46" t="s">
        <v>9</v>
      </c>
      <c r="T216" s="11">
        <v>1</v>
      </c>
      <c r="U216" s="11">
        <v>1</v>
      </c>
    </row>
    <row r="217" spans="1:21" x14ac:dyDescent="0.25">
      <c r="A217" s="11">
        <v>216</v>
      </c>
      <c r="B217" s="11">
        <v>201505</v>
      </c>
      <c r="C217" s="11">
        <v>1234</v>
      </c>
      <c r="D217" s="11">
        <v>1</v>
      </c>
      <c r="E217" s="16" t="s">
        <v>26</v>
      </c>
      <c r="F217" s="16" t="s">
        <v>5</v>
      </c>
      <c r="G217" s="23" t="s">
        <v>1762</v>
      </c>
      <c r="H217" s="13" t="s">
        <v>1277</v>
      </c>
      <c r="I217" s="13">
        <v>58</v>
      </c>
      <c r="J217" s="14">
        <v>42125</v>
      </c>
      <c r="K217" s="11" t="s">
        <v>2072</v>
      </c>
      <c r="L217" s="11" t="s">
        <v>975</v>
      </c>
      <c r="M217" s="13">
        <v>1</v>
      </c>
      <c r="N217" s="13" t="s">
        <v>2040</v>
      </c>
      <c r="O217" s="13">
        <v>2</v>
      </c>
      <c r="P217" s="13" t="s">
        <v>1277</v>
      </c>
      <c r="Q217" s="11">
        <f>VLOOKUP(I217,edades!$B$3:$D$17,3)</f>
        <v>13</v>
      </c>
      <c r="R217" s="11" t="str">
        <f>VLOOKUP(I217,edades!$B$3:$D$17,2)</f>
        <v>de 55 a 59 años</v>
      </c>
      <c r="S217" s="46" t="s">
        <v>975</v>
      </c>
      <c r="T217" s="11">
        <v>1</v>
      </c>
      <c r="U217" s="11">
        <v>1</v>
      </c>
    </row>
    <row r="218" spans="1:21" x14ac:dyDescent="0.25">
      <c r="A218" s="11">
        <v>217</v>
      </c>
      <c r="B218" s="11">
        <v>201505</v>
      </c>
      <c r="C218" s="11">
        <v>1234</v>
      </c>
      <c r="D218" s="11">
        <v>1</v>
      </c>
      <c r="E218" s="16" t="s">
        <v>158</v>
      </c>
      <c r="F218" s="16" t="s">
        <v>5</v>
      </c>
      <c r="G218" s="23" t="s">
        <v>1826</v>
      </c>
      <c r="H218" s="13" t="s">
        <v>1277</v>
      </c>
      <c r="I218" s="13">
        <v>65</v>
      </c>
      <c r="J218" s="14">
        <v>42135</v>
      </c>
      <c r="K218" s="11" t="s">
        <v>2072</v>
      </c>
      <c r="L218" s="11" t="s">
        <v>30</v>
      </c>
      <c r="M218" s="13">
        <v>1</v>
      </c>
      <c r="N218" s="13" t="s">
        <v>2040</v>
      </c>
      <c r="O218" s="13">
        <v>2</v>
      </c>
      <c r="P218" s="13" t="s">
        <v>1277</v>
      </c>
      <c r="Q218" s="11">
        <f>VLOOKUP(I218,edades!$B$3:$D$17,3)</f>
        <v>15</v>
      </c>
      <c r="R218" s="11" t="str">
        <f>VLOOKUP(I218,edades!$B$3:$D$17,2)</f>
        <v>de 65 años a más</v>
      </c>
      <c r="S218" s="46" t="s">
        <v>30</v>
      </c>
      <c r="T218" s="11">
        <v>1</v>
      </c>
      <c r="U218" s="11">
        <v>1</v>
      </c>
    </row>
    <row r="219" spans="1:21" x14ac:dyDescent="0.25">
      <c r="A219" s="11">
        <v>218</v>
      </c>
      <c r="B219" s="11">
        <v>201505</v>
      </c>
      <c r="C219" s="11">
        <v>1234</v>
      </c>
      <c r="D219" s="11">
        <v>1</v>
      </c>
      <c r="E219" s="16" t="s">
        <v>581</v>
      </c>
      <c r="F219" s="16" t="s">
        <v>5</v>
      </c>
      <c r="G219" s="23" t="s">
        <v>1480</v>
      </c>
      <c r="H219" s="13" t="s">
        <v>1277</v>
      </c>
      <c r="I219" s="13">
        <v>47</v>
      </c>
      <c r="J219" s="14">
        <v>42129</v>
      </c>
      <c r="K219" s="11" t="s">
        <v>2074</v>
      </c>
      <c r="L219" s="11" t="s">
        <v>1187</v>
      </c>
      <c r="M219" s="13">
        <v>1</v>
      </c>
      <c r="N219" s="13" t="s">
        <v>2040</v>
      </c>
      <c r="O219" s="13">
        <v>2</v>
      </c>
      <c r="P219" s="13" t="s">
        <v>1277</v>
      </c>
      <c r="Q219" s="11">
        <f>VLOOKUP(I219,edades!$B$3:$D$17,3)</f>
        <v>11</v>
      </c>
      <c r="R219" s="11" t="str">
        <f>VLOOKUP(I219,edades!$B$3:$D$17,2)</f>
        <v>de 45 a 49 años</v>
      </c>
      <c r="S219" s="46" t="s">
        <v>1187</v>
      </c>
      <c r="T219" s="11">
        <v>1</v>
      </c>
      <c r="U219" s="11">
        <v>1</v>
      </c>
    </row>
    <row r="220" spans="1:21" x14ac:dyDescent="0.25">
      <c r="A220" s="11">
        <v>219</v>
      </c>
      <c r="B220" s="11">
        <v>201505</v>
      </c>
      <c r="C220" s="11">
        <v>1234</v>
      </c>
      <c r="D220" s="11">
        <v>1</v>
      </c>
      <c r="E220" s="16" t="s">
        <v>111</v>
      </c>
      <c r="F220" s="16" t="s">
        <v>5</v>
      </c>
      <c r="G220" s="23" t="s">
        <v>1803</v>
      </c>
      <c r="H220" s="13" t="s">
        <v>1276</v>
      </c>
      <c r="I220" s="13">
        <v>68</v>
      </c>
      <c r="J220" s="14">
        <v>42134</v>
      </c>
      <c r="K220" s="11" t="s">
        <v>2072</v>
      </c>
      <c r="L220" s="11" t="s">
        <v>34</v>
      </c>
      <c r="M220" s="13">
        <v>1</v>
      </c>
      <c r="N220" s="13" t="s">
        <v>2040</v>
      </c>
      <c r="O220" s="13">
        <v>1</v>
      </c>
      <c r="P220" s="13" t="s">
        <v>2042</v>
      </c>
      <c r="Q220" s="11">
        <f>VLOOKUP(I220,edades!$B$3:$D$17,3)</f>
        <v>15</v>
      </c>
      <c r="R220" s="11" t="str">
        <f>VLOOKUP(I220,edades!$B$3:$D$17,2)</f>
        <v>de 65 años a más</v>
      </c>
      <c r="S220" s="46" t="s">
        <v>34</v>
      </c>
      <c r="T220" s="11">
        <v>1</v>
      </c>
      <c r="U220" s="11">
        <v>1</v>
      </c>
    </row>
    <row r="221" spans="1:21" x14ac:dyDescent="0.25">
      <c r="A221" s="11">
        <v>220</v>
      </c>
      <c r="B221" s="11">
        <v>201505</v>
      </c>
      <c r="C221" s="11">
        <v>1234</v>
      </c>
      <c r="D221" s="11">
        <v>1</v>
      </c>
      <c r="E221" s="16" t="s">
        <v>162</v>
      </c>
      <c r="F221" s="16" t="s">
        <v>5</v>
      </c>
      <c r="G221" s="23" t="s">
        <v>1489</v>
      </c>
      <c r="H221" s="13" t="s">
        <v>1277</v>
      </c>
      <c r="I221" s="13">
        <v>77</v>
      </c>
      <c r="J221" s="14">
        <v>42129</v>
      </c>
      <c r="K221" s="11" t="s">
        <v>2074</v>
      </c>
      <c r="L221" s="11" t="s">
        <v>1166</v>
      </c>
      <c r="M221" s="13">
        <v>1</v>
      </c>
      <c r="N221" s="13" t="s">
        <v>2040</v>
      </c>
      <c r="O221" s="13">
        <v>2</v>
      </c>
      <c r="P221" s="13" t="s">
        <v>1277</v>
      </c>
      <c r="Q221" s="11">
        <f>VLOOKUP(I221,edades!$B$3:$D$17,3)</f>
        <v>15</v>
      </c>
      <c r="R221" s="11" t="str">
        <f>VLOOKUP(I221,edades!$B$3:$D$17,2)</f>
        <v>de 65 años a más</v>
      </c>
      <c r="S221" s="46" t="s">
        <v>1166</v>
      </c>
      <c r="T221" s="11">
        <v>1</v>
      </c>
      <c r="U221" s="11">
        <v>1</v>
      </c>
    </row>
    <row r="222" spans="1:21" x14ac:dyDescent="0.25">
      <c r="A222" s="11">
        <v>221</v>
      </c>
      <c r="B222" s="11">
        <v>201505</v>
      </c>
      <c r="C222" s="11">
        <v>1234</v>
      </c>
      <c r="D222" s="11">
        <v>1</v>
      </c>
      <c r="E222" s="16" t="s">
        <v>219</v>
      </c>
      <c r="F222" s="16" t="s">
        <v>5</v>
      </c>
      <c r="G222" s="23" t="s">
        <v>1638</v>
      </c>
      <c r="H222" s="13" t="s">
        <v>1277</v>
      </c>
      <c r="I222" s="13">
        <v>74</v>
      </c>
      <c r="J222" s="14">
        <v>42134</v>
      </c>
      <c r="K222" s="11" t="s">
        <v>2071</v>
      </c>
      <c r="L222" s="11" t="s">
        <v>1046</v>
      </c>
      <c r="M222" s="13">
        <v>1</v>
      </c>
      <c r="N222" s="13" t="s">
        <v>2040</v>
      </c>
      <c r="O222" s="13">
        <v>2</v>
      </c>
      <c r="P222" s="13" t="s">
        <v>1277</v>
      </c>
      <c r="Q222" s="11">
        <f>VLOOKUP(I222,edades!$B$3:$D$17,3)</f>
        <v>15</v>
      </c>
      <c r="R222" s="11" t="str">
        <f>VLOOKUP(I222,edades!$B$3:$D$17,2)</f>
        <v>de 65 años a más</v>
      </c>
      <c r="S222" s="46" t="s">
        <v>1046</v>
      </c>
      <c r="T222" s="11">
        <v>1</v>
      </c>
      <c r="U222" s="11">
        <v>1</v>
      </c>
    </row>
    <row r="223" spans="1:21" x14ac:dyDescent="0.25">
      <c r="A223" s="11">
        <v>222</v>
      </c>
      <c r="B223" s="11">
        <v>201505</v>
      </c>
      <c r="C223" s="11">
        <v>1234</v>
      </c>
      <c r="D223" s="11">
        <v>1</v>
      </c>
      <c r="E223" s="16" t="s">
        <v>473</v>
      </c>
      <c r="F223" s="16" t="s">
        <v>5</v>
      </c>
      <c r="G223" s="23" t="s">
        <v>1698</v>
      </c>
      <c r="H223" s="13" t="s">
        <v>1276</v>
      </c>
      <c r="I223" s="13">
        <v>43</v>
      </c>
      <c r="J223" s="14">
        <v>42134</v>
      </c>
      <c r="K223" s="11" t="s">
        <v>2071</v>
      </c>
      <c r="L223" s="11" t="s">
        <v>1039</v>
      </c>
      <c r="M223" s="13">
        <v>1</v>
      </c>
      <c r="N223" s="13" t="s">
        <v>2040</v>
      </c>
      <c r="O223" s="13">
        <v>1</v>
      </c>
      <c r="P223" s="13" t="s">
        <v>2042</v>
      </c>
      <c r="Q223" s="11">
        <f>VLOOKUP(I223,edades!$B$3:$D$17,3)</f>
        <v>10</v>
      </c>
      <c r="R223" s="11" t="str">
        <f>VLOOKUP(I223,edades!$B$3:$D$17,2)</f>
        <v>de 40 a 44 años</v>
      </c>
      <c r="S223" s="46" t="s">
        <v>1039</v>
      </c>
      <c r="T223" s="11">
        <v>1</v>
      </c>
      <c r="U223" s="11">
        <v>1</v>
      </c>
    </row>
    <row r="224" spans="1:21" x14ac:dyDescent="0.25">
      <c r="A224" s="11">
        <v>223</v>
      </c>
      <c r="B224" s="11">
        <v>201505</v>
      </c>
      <c r="C224" s="11">
        <v>1234</v>
      </c>
      <c r="D224" s="11">
        <v>1</v>
      </c>
      <c r="E224" s="16" t="s">
        <v>808</v>
      </c>
      <c r="F224" s="16" t="s">
        <v>5</v>
      </c>
      <c r="G224" s="23" t="s">
        <v>1327</v>
      </c>
      <c r="H224" s="13" t="s">
        <v>1277</v>
      </c>
      <c r="I224" s="13">
        <v>69</v>
      </c>
      <c r="J224" s="14">
        <v>42134</v>
      </c>
      <c r="K224" s="11" t="s">
        <v>2073</v>
      </c>
      <c r="L224" s="11" t="s">
        <v>1012</v>
      </c>
      <c r="M224" s="13">
        <v>1</v>
      </c>
      <c r="N224" s="13" t="s">
        <v>2040</v>
      </c>
      <c r="O224" s="13">
        <v>2</v>
      </c>
      <c r="P224" s="13" t="s">
        <v>1277</v>
      </c>
      <c r="Q224" s="11">
        <f>VLOOKUP(I224,edades!$B$3:$D$17,3)</f>
        <v>15</v>
      </c>
      <c r="R224" s="11" t="str">
        <f>VLOOKUP(I224,edades!$B$3:$D$17,2)</f>
        <v>de 65 años a más</v>
      </c>
      <c r="S224" s="46" t="s">
        <v>1012</v>
      </c>
      <c r="T224" s="11">
        <v>1</v>
      </c>
      <c r="U224" s="11">
        <v>1</v>
      </c>
    </row>
    <row r="225" spans="1:21" x14ac:dyDescent="0.25">
      <c r="A225" s="11">
        <v>224</v>
      </c>
      <c r="B225" s="11">
        <v>201505</v>
      </c>
      <c r="C225" s="11">
        <v>1234</v>
      </c>
      <c r="D225" s="11">
        <v>1</v>
      </c>
      <c r="E225" s="16" t="s">
        <v>706</v>
      </c>
      <c r="F225" s="16" t="s">
        <v>5</v>
      </c>
      <c r="G225" s="23" t="s">
        <v>1571</v>
      </c>
      <c r="H225" s="13" t="s">
        <v>1277</v>
      </c>
      <c r="I225" s="13">
        <v>56</v>
      </c>
      <c r="J225" s="14">
        <v>42133</v>
      </c>
      <c r="K225" s="11" t="s">
        <v>2071</v>
      </c>
      <c r="L225" s="11" t="s">
        <v>1046</v>
      </c>
      <c r="M225" s="13">
        <v>1</v>
      </c>
      <c r="N225" s="13" t="s">
        <v>2040</v>
      </c>
      <c r="O225" s="13">
        <v>2</v>
      </c>
      <c r="P225" s="13" t="s">
        <v>1277</v>
      </c>
      <c r="Q225" s="11">
        <f>VLOOKUP(I225,edades!$B$3:$D$17,3)</f>
        <v>13</v>
      </c>
      <c r="R225" s="11" t="str">
        <f>VLOOKUP(I225,edades!$B$3:$D$17,2)</f>
        <v>de 55 a 59 años</v>
      </c>
      <c r="S225" s="46" t="s">
        <v>1046</v>
      </c>
      <c r="T225" s="11">
        <v>1</v>
      </c>
      <c r="U225" s="11">
        <v>1</v>
      </c>
    </row>
    <row r="226" spans="1:21" x14ac:dyDescent="0.25">
      <c r="A226" s="11">
        <v>225</v>
      </c>
      <c r="B226" s="11">
        <v>201505</v>
      </c>
      <c r="C226" s="11">
        <v>1234</v>
      </c>
      <c r="D226" s="11">
        <v>1</v>
      </c>
      <c r="E226" s="16" t="s">
        <v>799</v>
      </c>
      <c r="F226" s="16" t="s">
        <v>5</v>
      </c>
      <c r="G226" s="23" t="s">
        <v>1306</v>
      </c>
      <c r="H226" s="13" t="s">
        <v>1277</v>
      </c>
      <c r="I226" s="13">
        <v>57</v>
      </c>
      <c r="J226" s="14">
        <v>42131</v>
      </c>
      <c r="K226" s="11" t="s">
        <v>2073</v>
      </c>
      <c r="L226" s="11" t="s">
        <v>1112</v>
      </c>
      <c r="M226" s="13">
        <v>1</v>
      </c>
      <c r="N226" s="13" t="s">
        <v>2040</v>
      </c>
      <c r="O226" s="13">
        <v>2</v>
      </c>
      <c r="P226" s="13" t="s">
        <v>1277</v>
      </c>
      <c r="Q226" s="11">
        <f>VLOOKUP(I226,edades!$B$3:$D$17,3)</f>
        <v>13</v>
      </c>
      <c r="R226" s="11" t="str">
        <f>VLOOKUP(I226,edades!$B$3:$D$17,2)</f>
        <v>de 55 a 59 años</v>
      </c>
      <c r="S226" s="46" t="s">
        <v>1112</v>
      </c>
      <c r="T226" s="11">
        <v>1</v>
      </c>
      <c r="U226" s="11">
        <v>1</v>
      </c>
    </row>
    <row r="227" spans="1:21" x14ac:dyDescent="0.25">
      <c r="A227" s="11">
        <v>226</v>
      </c>
      <c r="B227" s="11">
        <v>201505</v>
      </c>
      <c r="C227" s="11">
        <v>1234</v>
      </c>
      <c r="D227" s="11">
        <v>1</v>
      </c>
      <c r="E227" s="16" t="s">
        <v>844</v>
      </c>
      <c r="F227" s="16" t="s">
        <v>5</v>
      </c>
      <c r="G227" s="23" t="s">
        <v>1683</v>
      </c>
      <c r="H227" s="13" t="s">
        <v>1276</v>
      </c>
      <c r="I227" s="13">
        <v>82</v>
      </c>
      <c r="J227" s="14">
        <v>42135</v>
      </c>
      <c r="K227" s="11" t="s">
        <v>2071</v>
      </c>
      <c r="L227" s="11" t="s">
        <v>14</v>
      </c>
      <c r="M227" s="13">
        <v>1</v>
      </c>
      <c r="N227" s="13" t="s">
        <v>2040</v>
      </c>
      <c r="O227" s="13">
        <v>1</v>
      </c>
      <c r="P227" s="13" t="s">
        <v>2042</v>
      </c>
      <c r="Q227" s="11">
        <f>VLOOKUP(I227,edades!$B$3:$D$17,3)</f>
        <v>15</v>
      </c>
      <c r="R227" s="11" t="str">
        <f>VLOOKUP(I227,edades!$B$3:$D$17,2)</f>
        <v>de 65 años a más</v>
      </c>
      <c r="S227" s="46" t="s">
        <v>14</v>
      </c>
      <c r="T227" s="11">
        <v>1</v>
      </c>
      <c r="U227" s="11">
        <v>1</v>
      </c>
    </row>
    <row r="228" spans="1:21" x14ac:dyDescent="0.25">
      <c r="A228" s="11">
        <v>227</v>
      </c>
      <c r="B228" s="11">
        <v>201505</v>
      </c>
      <c r="C228" s="11">
        <v>1234</v>
      </c>
      <c r="D228" s="11">
        <v>1</v>
      </c>
      <c r="E228" s="16" t="s">
        <v>713</v>
      </c>
      <c r="F228" s="16" t="s">
        <v>5</v>
      </c>
      <c r="G228" s="23" t="s">
        <v>1626</v>
      </c>
      <c r="H228" s="13" t="s">
        <v>1276</v>
      </c>
      <c r="I228" s="13">
        <v>21</v>
      </c>
      <c r="J228" s="14">
        <v>42134</v>
      </c>
      <c r="K228" s="11" t="s">
        <v>2071</v>
      </c>
      <c r="L228" s="11" t="s">
        <v>1028</v>
      </c>
      <c r="M228" s="13">
        <v>1</v>
      </c>
      <c r="N228" s="13" t="s">
        <v>2040</v>
      </c>
      <c r="O228" s="13">
        <v>1</v>
      </c>
      <c r="P228" s="13" t="s">
        <v>2042</v>
      </c>
      <c r="Q228" s="11">
        <f>VLOOKUP(I228,edades!$B$3:$D$17,3)</f>
        <v>6</v>
      </c>
      <c r="R228" s="11" t="str">
        <f>VLOOKUP(I228,edades!$B$3:$D$17,2)</f>
        <v>de 20 a 24 años</v>
      </c>
      <c r="S228" s="46" t="s">
        <v>1028</v>
      </c>
      <c r="T228" s="11">
        <v>1</v>
      </c>
      <c r="U228" s="11">
        <v>1</v>
      </c>
    </row>
    <row r="229" spans="1:21" x14ac:dyDescent="0.25">
      <c r="A229" s="11">
        <v>228</v>
      </c>
      <c r="B229" s="11">
        <v>201505</v>
      </c>
      <c r="C229" s="11">
        <v>1234</v>
      </c>
      <c r="D229" s="11">
        <v>1</v>
      </c>
      <c r="E229" s="16" t="s">
        <v>557</v>
      </c>
      <c r="F229" s="16" t="s">
        <v>5</v>
      </c>
      <c r="G229" s="23" t="s">
        <v>1364</v>
      </c>
      <c r="H229" s="13" t="s">
        <v>1277</v>
      </c>
      <c r="I229" s="13">
        <v>47</v>
      </c>
      <c r="J229" s="14">
        <v>42132</v>
      </c>
      <c r="K229" s="11" t="s">
        <v>2073</v>
      </c>
      <c r="L229" s="11" t="s">
        <v>1239</v>
      </c>
      <c r="M229" s="13">
        <v>1</v>
      </c>
      <c r="N229" s="13" t="s">
        <v>2040</v>
      </c>
      <c r="O229" s="13">
        <v>2</v>
      </c>
      <c r="P229" s="13" t="s">
        <v>1277</v>
      </c>
      <c r="Q229" s="11">
        <f>VLOOKUP(I229,edades!$B$3:$D$17,3)</f>
        <v>11</v>
      </c>
      <c r="R229" s="11" t="str">
        <f>VLOOKUP(I229,edades!$B$3:$D$17,2)</f>
        <v>de 45 a 49 años</v>
      </c>
      <c r="S229" s="46" t="s">
        <v>1239</v>
      </c>
      <c r="T229" s="11">
        <v>1</v>
      </c>
      <c r="U229" s="11">
        <v>1</v>
      </c>
    </row>
    <row r="230" spans="1:21" x14ac:dyDescent="0.25">
      <c r="A230" s="11">
        <v>229</v>
      </c>
      <c r="B230" s="11">
        <v>201505</v>
      </c>
      <c r="C230" s="11">
        <v>1234</v>
      </c>
      <c r="D230" s="11">
        <v>1</v>
      </c>
      <c r="E230" s="16" t="s">
        <v>694</v>
      </c>
      <c r="F230" s="16" t="s">
        <v>5</v>
      </c>
      <c r="G230" s="23" t="s">
        <v>1685</v>
      </c>
      <c r="H230" s="13" t="s">
        <v>1277</v>
      </c>
      <c r="I230" s="13">
        <v>39</v>
      </c>
      <c r="J230" s="14">
        <v>42132</v>
      </c>
      <c r="K230" s="11" t="s">
        <v>2071</v>
      </c>
      <c r="L230" s="11" t="s">
        <v>1110</v>
      </c>
      <c r="M230" s="13">
        <v>1</v>
      </c>
      <c r="N230" s="13" t="s">
        <v>2040</v>
      </c>
      <c r="O230" s="13">
        <v>2</v>
      </c>
      <c r="P230" s="13" t="s">
        <v>1277</v>
      </c>
      <c r="Q230" s="11">
        <f>VLOOKUP(I230,edades!$B$3:$D$17,3)</f>
        <v>9</v>
      </c>
      <c r="R230" s="11" t="str">
        <f>VLOOKUP(I230,edades!$B$3:$D$17,2)</f>
        <v>de 35 a 39 años</v>
      </c>
      <c r="S230" s="46" t="s">
        <v>1110</v>
      </c>
      <c r="T230" s="11">
        <v>1</v>
      </c>
      <c r="U230" s="11">
        <v>1</v>
      </c>
    </row>
    <row r="231" spans="1:21" x14ac:dyDescent="0.25">
      <c r="A231" s="11">
        <v>230</v>
      </c>
      <c r="B231" s="11">
        <v>201505</v>
      </c>
      <c r="C231" s="11">
        <v>1234</v>
      </c>
      <c r="D231" s="11">
        <v>1</v>
      </c>
      <c r="E231" s="16" t="s">
        <v>692</v>
      </c>
      <c r="F231" s="16" t="s">
        <v>5</v>
      </c>
      <c r="G231" s="23" t="s">
        <v>1653</v>
      </c>
      <c r="H231" s="13" t="s">
        <v>1277</v>
      </c>
      <c r="I231" s="13">
        <v>27</v>
      </c>
      <c r="J231" s="14">
        <v>42131</v>
      </c>
      <c r="K231" s="11" t="s">
        <v>2071</v>
      </c>
      <c r="L231" s="11" t="s">
        <v>1116</v>
      </c>
      <c r="M231" s="13">
        <v>1</v>
      </c>
      <c r="N231" s="13" t="s">
        <v>2040</v>
      </c>
      <c r="O231" s="13">
        <v>2</v>
      </c>
      <c r="P231" s="13" t="s">
        <v>1277</v>
      </c>
      <c r="Q231" s="11">
        <f>VLOOKUP(I231,edades!$B$3:$D$17,3)</f>
        <v>7</v>
      </c>
      <c r="R231" s="11" t="str">
        <f>VLOOKUP(I231,edades!$B$3:$D$17,2)</f>
        <v>de 25 a 29 años</v>
      </c>
      <c r="S231" s="46" t="s">
        <v>1116</v>
      </c>
      <c r="T231" s="11">
        <v>1</v>
      </c>
      <c r="U231" s="11">
        <v>1</v>
      </c>
    </row>
    <row r="232" spans="1:21" x14ac:dyDescent="0.25">
      <c r="A232" s="11">
        <v>231</v>
      </c>
      <c r="B232" s="11">
        <v>201505</v>
      </c>
      <c r="C232" s="11">
        <v>1234</v>
      </c>
      <c r="D232" s="11">
        <v>1</v>
      </c>
      <c r="E232" s="16" t="s">
        <v>895</v>
      </c>
      <c r="F232" s="16" t="s">
        <v>5</v>
      </c>
      <c r="G232" s="23" t="s">
        <v>1354</v>
      </c>
      <c r="H232" s="13" t="s">
        <v>1277</v>
      </c>
      <c r="I232" s="13">
        <v>37</v>
      </c>
      <c r="J232" s="14">
        <v>42133</v>
      </c>
      <c r="K232" s="11" t="s">
        <v>2073</v>
      </c>
      <c r="L232" s="11" t="s">
        <v>1034</v>
      </c>
      <c r="M232" s="13">
        <v>1</v>
      </c>
      <c r="N232" s="13" t="s">
        <v>2040</v>
      </c>
      <c r="O232" s="13">
        <v>2</v>
      </c>
      <c r="P232" s="13" t="s">
        <v>1277</v>
      </c>
      <c r="Q232" s="11">
        <f>VLOOKUP(I232,edades!$B$3:$D$17,3)</f>
        <v>9</v>
      </c>
      <c r="R232" s="11" t="str">
        <f>VLOOKUP(I232,edades!$B$3:$D$17,2)</f>
        <v>de 35 a 39 años</v>
      </c>
      <c r="S232" s="46" t="s">
        <v>1034</v>
      </c>
      <c r="T232" s="11">
        <v>1</v>
      </c>
      <c r="U232" s="11">
        <v>1</v>
      </c>
    </row>
    <row r="233" spans="1:21" x14ac:dyDescent="0.25">
      <c r="A233" s="11">
        <v>232</v>
      </c>
      <c r="B233" s="11">
        <v>201505</v>
      </c>
      <c r="C233" s="11">
        <v>1234</v>
      </c>
      <c r="D233" s="11">
        <v>1</v>
      </c>
      <c r="E233" s="16" t="s">
        <v>638</v>
      </c>
      <c r="F233" s="16" t="s">
        <v>5</v>
      </c>
      <c r="G233" s="23" t="s">
        <v>1580</v>
      </c>
      <c r="H233" s="13" t="s">
        <v>1276</v>
      </c>
      <c r="I233" s="13">
        <v>40</v>
      </c>
      <c r="J233" s="14">
        <v>42132</v>
      </c>
      <c r="K233" s="11" t="s">
        <v>2071</v>
      </c>
      <c r="L233" s="11" t="s">
        <v>1244</v>
      </c>
      <c r="M233" s="13">
        <v>1</v>
      </c>
      <c r="N233" s="13" t="s">
        <v>2040</v>
      </c>
      <c r="O233" s="13">
        <v>1</v>
      </c>
      <c r="P233" s="13" t="s">
        <v>2042</v>
      </c>
      <c r="Q233" s="11">
        <f>VLOOKUP(I233,edades!$B$3:$D$17,3)</f>
        <v>10</v>
      </c>
      <c r="R233" s="11" t="str">
        <f>VLOOKUP(I233,edades!$B$3:$D$17,2)</f>
        <v>de 40 a 44 años</v>
      </c>
      <c r="S233" s="46" t="s">
        <v>1244</v>
      </c>
      <c r="T233" s="11">
        <v>1</v>
      </c>
      <c r="U233" s="11">
        <v>1</v>
      </c>
    </row>
    <row r="234" spans="1:21" x14ac:dyDescent="0.25">
      <c r="A234" s="11">
        <v>233</v>
      </c>
      <c r="B234" s="11">
        <v>201505</v>
      </c>
      <c r="C234" s="11">
        <v>1234</v>
      </c>
      <c r="D234" s="11">
        <v>1</v>
      </c>
      <c r="E234" s="16" t="s">
        <v>630</v>
      </c>
      <c r="F234" s="16" t="s">
        <v>5</v>
      </c>
      <c r="G234" s="23" t="s">
        <v>1678</v>
      </c>
      <c r="H234" s="13" t="s">
        <v>1277</v>
      </c>
      <c r="I234" s="13">
        <v>82</v>
      </c>
      <c r="J234" s="14">
        <v>42129</v>
      </c>
      <c r="K234" s="11" t="s">
        <v>2071</v>
      </c>
      <c r="L234" s="11" t="s">
        <v>1206</v>
      </c>
      <c r="M234" s="13">
        <v>1</v>
      </c>
      <c r="N234" s="13" t="s">
        <v>2040</v>
      </c>
      <c r="O234" s="13">
        <v>2</v>
      </c>
      <c r="P234" s="13" t="s">
        <v>1277</v>
      </c>
      <c r="Q234" s="11">
        <f>VLOOKUP(I234,edades!$B$3:$D$17,3)</f>
        <v>15</v>
      </c>
      <c r="R234" s="11" t="str">
        <f>VLOOKUP(I234,edades!$B$3:$D$17,2)</f>
        <v>de 65 años a más</v>
      </c>
      <c r="S234" s="46" t="s">
        <v>1206</v>
      </c>
      <c r="T234" s="11">
        <v>1</v>
      </c>
      <c r="U234" s="11">
        <v>1</v>
      </c>
    </row>
    <row r="235" spans="1:21" x14ac:dyDescent="0.25">
      <c r="A235" s="11">
        <v>234</v>
      </c>
      <c r="B235" s="11">
        <v>201505</v>
      </c>
      <c r="C235" s="11">
        <v>1234</v>
      </c>
      <c r="D235" s="11">
        <v>1</v>
      </c>
      <c r="E235" s="16" t="s">
        <v>817</v>
      </c>
      <c r="F235" s="16" t="s">
        <v>5</v>
      </c>
      <c r="G235" s="23" t="s">
        <v>1378</v>
      </c>
      <c r="H235" s="13" t="s">
        <v>1277</v>
      </c>
      <c r="I235" s="13">
        <v>66</v>
      </c>
      <c r="J235" s="14">
        <v>42131</v>
      </c>
      <c r="K235" s="11" t="s">
        <v>2073</v>
      </c>
      <c r="L235" s="11" t="s">
        <v>1116</v>
      </c>
      <c r="M235" s="13">
        <v>1</v>
      </c>
      <c r="N235" s="13" t="s">
        <v>2040</v>
      </c>
      <c r="O235" s="13">
        <v>2</v>
      </c>
      <c r="P235" s="13" t="s">
        <v>1277</v>
      </c>
      <c r="Q235" s="11">
        <f>VLOOKUP(I235,edades!$B$3:$D$17,3)</f>
        <v>15</v>
      </c>
      <c r="R235" s="11" t="str">
        <f>VLOOKUP(I235,edades!$B$3:$D$17,2)</f>
        <v>de 65 años a más</v>
      </c>
      <c r="S235" s="46" t="s">
        <v>1116</v>
      </c>
      <c r="T235" s="11">
        <v>1</v>
      </c>
      <c r="U235" s="11">
        <v>1</v>
      </c>
    </row>
    <row r="236" spans="1:21" x14ac:dyDescent="0.25">
      <c r="A236" s="11">
        <v>235</v>
      </c>
      <c r="B236" s="11">
        <v>201505</v>
      </c>
      <c r="C236" s="11">
        <v>1234</v>
      </c>
      <c r="D236" s="11">
        <v>1</v>
      </c>
      <c r="E236" s="16" t="s">
        <v>770</v>
      </c>
      <c r="F236" s="16" t="s">
        <v>5</v>
      </c>
      <c r="G236" s="23" t="s">
        <v>1593</v>
      </c>
      <c r="H236" s="13" t="s">
        <v>1277</v>
      </c>
      <c r="I236" s="13">
        <v>60</v>
      </c>
      <c r="J236" s="14">
        <v>42132</v>
      </c>
      <c r="K236" s="11" t="s">
        <v>2071</v>
      </c>
      <c r="L236" s="11" t="s">
        <v>1030</v>
      </c>
      <c r="M236" s="13">
        <v>1</v>
      </c>
      <c r="N236" s="13" t="s">
        <v>2040</v>
      </c>
      <c r="O236" s="13">
        <v>2</v>
      </c>
      <c r="P236" s="13" t="s">
        <v>1277</v>
      </c>
      <c r="Q236" s="11">
        <f>VLOOKUP(I236,edades!$B$3:$D$17,3)</f>
        <v>14</v>
      </c>
      <c r="R236" s="11" t="str">
        <f>VLOOKUP(I236,edades!$B$3:$D$17,2)</f>
        <v>de 60 a 64 años</v>
      </c>
      <c r="S236" s="46" t="s">
        <v>1030</v>
      </c>
      <c r="T236" s="11">
        <v>1</v>
      </c>
      <c r="U236" s="11">
        <v>1</v>
      </c>
    </row>
    <row r="237" spans="1:21" x14ac:dyDescent="0.25">
      <c r="A237" s="11">
        <v>236</v>
      </c>
      <c r="B237" s="11">
        <v>201505</v>
      </c>
      <c r="C237" s="11">
        <v>1234</v>
      </c>
      <c r="D237" s="11">
        <v>1</v>
      </c>
      <c r="E237" s="16" t="s">
        <v>886</v>
      </c>
      <c r="F237" s="16" t="s">
        <v>5</v>
      </c>
      <c r="G237" s="23" t="s">
        <v>1455</v>
      </c>
      <c r="H237" s="13" t="s">
        <v>1277</v>
      </c>
      <c r="I237" s="13">
        <v>44</v>
      </c>
      <c r="J237" s="14">
        <v>42129</v>
      </c>
      <c r="K237" s="11" t="s">
        <v>2074</v>
      </c>
      <c r="L237" s="11" t="s">
        <v>1191</v>
      </c>
      <c r="M237" s="13">
        <v>1</v>
      </c>
      <c r="N237" s="13" t="s">
        <v>2040</v>
      </c>
      <c r="O237" s="13">
        <v>2</v>
      </c>
      <c r="P237" s="13" t="s">
        <v>1277</v>
      </c>
      <c r="Q237" s="11">
        <f>VLOOKUP(I237,edades!$B$3:$D$17,3)</f>
        <v>10</v>
      </c>
      <c r="R237" s="11" t="str">
        <f>VLOOKUP(I237,edades!$B$3:$D$17,2)</f>
        <v>de 40 a 44 años</v>
      </c>
      <c r="S237" s="46" t="s">
        <v>1191</v>
      </c>
      <c r="T237" s="11">
        <v>1</v>
      </c>
      <c r="U237" s="11">
        <v>1</v>
      </c>
    </row>
    <row r="238" spans="1:21" x14ac:dyDescent="0.25">
      <c r="A238" s="11">
        <v>237</v>
      </c>
      <c r="B238" s="11">
        <v>201505</v>
      </c>
      <c r="C238" s="11">
        <v>1234</v>
      </c>
      <c r="D238" s="11">
        <v>1</v>
      </c>
      <c r="E238" s="16" t="s">
        <v>657</v>
      </c>
      <c r="F238" s="16" t="s">
        <v>5</v>
      </c>
      <c r="G238" s="23" t="s">
        <v>1705</v>
      </c>
      <c r="H238" s="13" t="s">
        <v>1277</v>
      </c>
      <c r="I238" s="13">
        <v>69</v>
      </c>
      <c r="J238" s="14">
        <v>42125</v>
      </c>
      <c r="K238" s="11" t="s">
        <v>2071</v>
      </c>
      <c r="L238" s="11" t="s">
        <v>946</v>
      </c>
      <c r="M238" s="13">
        <v>1</v>
      </c>
      <c r="N238" s="13" t="s">
        <v>2040</v>
      </c>
      <c r="O238" s="13">
        <v>2</v>
      </c>
      <c r="P238" s="13" t="s">
        <v>1277</v>
      </c>
      <c r="Q238" s="11">
        <f>VLOOKUP(I238,edades!$B$3:$D$17,3)</f>
        <v>15</v>
      </c>
      <c r="R238" s="11" t="str">
        <f>VLOOKUP(I238,edades!$B$3:$D$17,2)</f>
        <v>de 65 años a más</v>
      </c>
      <c r="S238" s="46" t="s">
        <v>946</v>
      </c>
      <c r="T238" s="11">
        <v>1</v>
      </c>
      <c r="U238" s="11">
        <v>1</v>
      </c>
    </row>
    <row r="239" spans="1:21" x14ac:dyDescent="0.25">
      <c r="A239" s="11">
        <v>238</v>
      </c>
      <c r="B239" s="11">
        <v>201505</v>
      </c>
      <c r="C239" s="11">
        <v>1234</v>
      </c>
      <c r="D239" s="11">
        <v>1</v>
      </c>
      <c r="E239" s="16" t="s">
        <v>585</v>
      </c>
      <c r="F239" s="16" t="s">
        <v>5</v>
      </c>
      <c r="G239" s="23" t="s">
        <v>1463</v>
      </c>
      <c r="H239" s="13" t="s">
        <v>1277</v>
      </c>
      <c r="I239" s="13">
        <v>68</v>
      </c>
      <c r="J239" s="14">
        <v>42135</v>
      </c>
      <c r="K239" s="11" t="s">
        <v>2074</v>
      </c>
      <c r="L239" s="11" t="s">
        <v>1229</v>
      </c>
      <c r="M239" s="13">
        <v>1</v>
      </c>
      <c r="N239" s="13" t="s">
        <v>2040</v>
      </c>
      <c r="O239" s="13">
        <v>2</v>
      </c>
      <c r="P239" s="13" t="s">
        <v>1277</v>
      </c>
      <c r="Q239" s="11">
        <f>VLOOKUP(I239,edades!$B$3:$D$17,3)</f>
        <v>15</v>
      </c>
      <c r="R239" s="11" t="str">
        <f>VLOOKUP(I239,edades!$B$3:$D$17,2)</f>
        <v>de 65 años a más</v>
      </c>
      <c r="S239" s="46" t="s">
        <v>1229</v>
      </c>
      <c r="T239" s="11">
        <v>1</v>
      </c>
      <c r="U239" s="11">
        <v>1</v>
      </c>
    </row>
    <row r="240" spans="1:21" x14ac:dyDescent="0.25">
      <c r="A240" s="11">
        <v>239</v>
      </c>
      <c r="B240" s="11">
        <v>201505</v>
      </c>
      <c r="C240" s="11">
        <v>1234</v>
      </c>
      <c r="D240" s="11">
        <v>1</v>
      </c>
      <c r="E240" s="16" t="s">
        <v>587</v>
      </c>
      <c r="F240" s="16" t="s">
        <v>5</v>
      </c>
      <c r="G240" s="23" t="s">
        <v>1738</v>
      </c>
      <c r="H240" s="13" t="s">
        <v>1276</v>
      </c>
      <c r="I240" s="13">
        <v>59</v>
      </c>
      <c r="J240" s="14">
        <v>42135</v>
      </c>
      <c r="K240" s="11" t="s">
        <v>2071</v>
      </c>
      <c r="L240" s="11" t="s">
        <v>97</v>
      </c>
      <c r="M240" s="13">
        <v>1</v>
      </c>
      <c r="N240" s="13" t="s">
        <v>2040</v>
      </c>
      <c r="O240" s="13">
        <v>1</v>
      </c>
      <c r="P240" s="13" t="s">
        <v>2042</v>
      </c>
      <c r="Q240" s="11">
        <f>VLOOKUP(I240,edades!$B$3:$D$17,3)</f>
        <v>13</v>
      </c>
      <c r="R240" s="11" t="str">
        <f>VLOOKUP(I240,edades!$B$3:$D$17,2)</f>
        <v>de 55 a 59 años</v>
      </c>
      <c r="S240" s="46" t="s">
        <v>97</v>
      </c>
      <c r="T240" s="11">
        <v>1</v>
      </c>
      <c r="U240" s="11">
        <v>1</v>
      </c>
    </row>
    <row r="241" spans="1:21" x14ac:dyDescent="0.25">
      <c r="A241" s="11">
        <v>240</v>
      </c>
      <c r="B241" s="11">
        <v>201505</v>
      </c>
      <c r="C241" s="11">
        <v>1234</v>
      </c>
      <c r="D241" s="11">
        <v>1</v>
      </c>
      <c r="E241" s="16" t="s">
        <v>426</v>
      </c>
      <c r="F241" s="16" t="s">
        <v>5</v>
      </c>
      <c r="G241" s="23" t="s">
        <v>1648</v>
      </c>
      <c r="H241" s="13" t="s">
        <v>1276</v>
      </c>
      <c r="I241" s="13">
        <v>33</v>
      </c>
      <c r="J241" s="14">
        <v>42134</v>
      </c>
      <c r="K241" s="11" t="s">
        <v>2071</v>
      </c>
      <c r="L241" s="11" t="s">
        <v>1037</v>
      </c>
      <c r="M241" s="13">
        <v>1</v>
      </c>
      <c r="N241" s="13" t="s">
        <v>2040</v>
      </c>
      <c r="O241" s="13">
        <v>1</v>
      </c>
      <c r="P241" s="13" t="s">
        <v>2042</v>
      </c>
      <c r="Q241" s="11">
        <f>VLOOKUP(I241,edades!$B$3:$D$17,3)</f>
        <v>9</v>
      </c>
      <c r="R241" s="11" t="str">
        <f>VLOOKUP(I241,edades!$B$3:$D$17,2)</f>
        <v>de 35 a 39 años</v>
      </c>
      <c r="S241" s="46" t="s">
        <v>1037</v>
      </c>
      <c r="T241" s="11">
        <v>1</v>
      </c>
      <c r="U241" s="11">
        <v>1</v>
      </c>
    </row>
    <row r="242" spans="1:21" x14ac:dyDescent="0.25">
      <c r="A242" s="11">
        <v>241</v>
      </c>
      <c r="B242" s="11">
        <v>201505</v>
      </c>
      <c r="C242" s="11">
        <v>1234</v>
      </c>
      <c r="D242" s="11">
        <v>1</v>
      </c>
      <c r="E242" s="16" t="s">
        <v>737</v>
      </c>
      <c r="F242" s="16" t="s">
        <v>5</v>
      </c>
      <c r="G242" s="23" t="s">
        <v>1790</v>
      </c>
      <c r="H242" s="13" t="s">
        <v>1276</v>
      </c>
      <c r="I242" s="13">
        <v>58</v>
      </c>
      <c r="J242" s="14">
        <v>42134</v>
      </c>
      <c r="K242" s="11" t="s">
        <v>2072</v>
      </c>
      <c r="L242" s="11" t="s">
        <v>9</v>
      </c>
      <c r="M242" s="13">
        <v>1</v>
      </c>
      <c r="N242" s="13" t="s">
        <v>2040</v>
      </c>
      <c r="O242" s="13">
        <v>1</v>
      </c>
      <c r="P242" s="13" t="s">
        <v>2042</v>
      </c>
      <c r="Q242" s="11">
        <f>VLOOKUP(I242,edades!$B$3:$D$17,3)</f>
        <v>13</v>
      </c>
      <c r="R242" s="11" t="str">
        <f>VLOOKUP(I242,edades!$B$3:$D$17,2)</f>
        <v>de 55 a 59 años</v>
      </c>
      <c r="S242" s="46" t="s">
        <v>9</v>
      </c>
      <c r="T242" s="11">
        <v>1</v>
      </c>
      <c r="U242" s="11">
        <v>1</v>
      </c>
    </row>
    <row r="243" spans="1:21" x14ac:dyDescent="0.25">
      <c r="A243" s="11">
        <v>242</v>
      </c>
      <c r="B243" s="11">
        <v>201505</v>
      </c>
      <c r="C243" s="11">
        <v>1234</v>
      </c>
      <c r="D243" s="11">
        <v>1</v>
      </c>
      <c r="E243" s="16" t="s">
        <v>392</v>
      </c>
      <c r="F243" s="16" t="s">
        <v>5</v>
      </c>
      <c r="G243" s="23" t="s">
        <v>1636</v>
      </c>
      <c r="H243" s="13" t="s">
        <v>1277</v>
      </c>
      <c r="I243" s="13">
        <v>61</v>
      </c>
      <c r="J243" s="14">
        <v>42134</v>
      </c>
      <c r="K243" s="11" t="s">
        <v>2071</v>
      </c>
      <c r="L243" s="11" t="s">
        <v>1022</v>
      </c>
      <c r="M243" s="13">
        <v>1</v>
      </c>
      <c r="N243" s="13" t="s">
        <v>2040</v>
      </c>
      <c r="O243" s="13">
        <v>2</v>
      </c>
      <c r="P243" s="13" t="s">
        <v>1277</v>
      </c>
      <c r="Q243" s="11">
        <f>VLOOKUP(I243,edades!$B$3:$D$17,3)</f>
        <v>14</v>
      </c>
      <c r="R243" s="11" t="str">
        <f>VLOOKUP(I243,edades!$B$3:$D$17,2)</f>
        <v>de 60 a 64 años</v>
      </c>
      <c r="S243" s="46" t="s">
        <v>1022</v>
      </c>
      <c r="T243" s="11">
        <v>1</v>
      </c>
      <c r="U243" s="11">
        <v>1</v>
      </c>
    </row>
    <row r="244" spans="1:21" x14ac:dyDescent="0.25">
      <c r="A244" s="11">
        <v>243</v>
      </c>
      <c r="B244" s="11">
        <v>201505</v>
      </c>
      <c r="C244" s="11">
        <v>1234</v>
      </c>
      <c r="D244" s="11">
        <v>1</v>
      </c>
      <c r="E244" s="16" t="s">
        <v>510</v>
      </c>
      <c r="F244" s="16" t="s">
        <v>5</v>
      </c>
      <c r="G244" s="23" t="s">
        <v>1339</v>
      </c>
      <c r="H244" s="13" t="s">
        <v>1277</v>
      </c>
      <c r="I244" s="13">
        <v>38</v>
      </c>
      <c r="J244" s="14">
        <v>42138</v>
      </c>
      <c r="K244" s="11" t="s">
        <v>2073</v>
      </c>
      <c r="L244" s="11" t="s">
        <v>1198</v>
      </c>
      <c r="M244" s="13">
        <v>1</v>
      </c>
      <c r="N244" s="13" t="s">
        <v>2040</v>
      </c>
      <c r="O244" s="13">
        <v>2</v>
      </c>
      <c r="P244" s="13" t="s">
        <v>1277</v>
      </c>
      <c r="Q244" s="11">
        <f>VLOOKUP(I244,edades!$B$3:$D$17,3)</f>
        <v>9</v>
      </c>
      <c r="R244" s="11" t="str">
        <f>VLOOKUP(I244,edades!$B$3:$D$17,2)</f>
        <v>de 35 a 39 años</v>
      </c>
      <c r="S244" s="46" t="s">
        <v>1198</v>
      </c>
      <c r="T244" s="11">
        <v>1</v>
      </c>
      <c r="U244" s="11">
        <v>1</v>
      </c>
    </row>
    <row r="245" spans="1:21" x14ac:dyDescent="0.25">
      <c r="A245" s="11">
        <v>244</v>
      </c>
      <c r="B245" s="11">
        <v>201505</v>
      </c>
      <c r="C245" s="11">
        <v>1234</v>
      </c>
      <c r="D245" s="11">
        <v>1</v>
      </c>
      <c r="E245" s="16" t="s">
        <v>597</v>
      </c>
      <c r="F245" s="16" t="s">
        <v>5</v>
      </c>
      <c r="G245" s="23" t="s">
        <v>1367</v>
      </c>
      <c r="H245" s="13" t="s">
        <v>1277</v>
      </c>
      <c r="I245" s="13">
        <v>87</v>
      </c>
      <c r="J245" s="14">
        <v>42133</v>
      </c>
      <c r="K245" s="11" t="s">
        <v>2073</v>
      </c>
      <c r="L245" s="11" t="s">
        <v>1030</v>
      </c>
      <c r="M245" s="13">
        <v>1</v>
      </c>
      <c r="N245" s="13" t="s">
        <v>2040</v>
      </c>
      <c r="O245" s="13">
        <v>2</v>
      </c>
      <c r="P245" s="13" t="s">
        <v>1277</v>
      </c>
      <c r="Q245" s="11">
        <f>VLOOKUP(I245,edades!$B$3:$D$17,3)</f>
        <v>15</v>
      </c>
      <c r="R245" s="11" t="str">
        <f>VLOOKUP(I245,edades!$B$3:$D$17,2)</f>
        <v>de 65 años a más</v>
      </c>
      <c r="S245" s="46" t="s">
        <v>1030</v>
      </c>
      <c r="T245" s="11">
        <v>1</v>
      </c>
      <c r="U245" s="11">
        <v>1</v>
      </c>
    </row>
    <row r="246" spans="1:21" x14ac:dyDescent="0.25">
      <c r="A246" s="11">
        <v>245</v>
      </c>
      <c r="B246" s="11">
        <v>201505</v>
      </c>
      <c r="C246" s="11">
        <v>1234</v>
      </c>
      <c r="D246" s="11">
        <v>1</v>
      </c>
      <c r="E246" s="16" t="s">
        <v>399</v>
      </c>
      <c r="F246" s="16" t="s">
        <v>5</v>
      </c>
      <c r="G246" s="23" t="s">
        <v>1611</v>
      </c>
      <c r="H246" s="13" t="s">
        <v>1277</v>
      </c>
      <c r="I246" s="13">
        <v>66</v>
      </c>
      <c r="J246" s="14">
        <v>42125</v>
      </c>
      <c r="K246" s="11" t="s">
        <v>2071</v>
      </c>
      <c r="L246" s="11" t="s">
        <v>961</v>
      </c>
      <c r="M246" s="13">
        <v>1</v>
      </c>
      <c r="N246" s="13" t="s">
        <v>2040</v>
      </c>
      <c r="O246" s="13">
        <v>2</v>
      </c>
      <c r="P246" s="13" t="s">
        <v>1277</v>
      </c>
      <c r="Q246" s="11">
        <f>VLOOKUP(I246,edades!$B$3:$D$17,3)</f>
        <v>15</v>
      </c>
      <c r="R246" s="11" t="str">
        <f>VLOOKUP(I246,edades!$B$3:$D$17,2)</f>
        <v>de 65 años a más</v>
      </c>
      <c r="S246" s="46" t="s">
        <v>961</v>
      </c>
      <c r="T246" s="11">
        <v>1</v>
      </c>
      <c r="U246" s="11">
        <v>1</v>
      </c>
    </row>
    <row r="247" spans="1:21" x14ac:dyDescent="0.25">
      <c r="A247" s="11">
        <v>246</v>
      </c>
      <c r="B247" s="11">
        <v>201505</v>
      </c>
      <c r="C247" s="11">
        <v>1234</v>
      </c>
      <c r="D247" s="11">
        <v>1</v>
      </c>
      <c r="E247" s="16" t="s">
        <v>884</v>
      </c>
      <c r="F247" s="16" t="s">
        <v>5</v>
      </c>
      <c r="G247" s="23" t="s">
        <v>1598</v>
      </c>
      <c r="H247" s="13" t="s">
        <v>1276</v>
      </c>
      <c r="I247" s="13">
        <v>55</v>
      </c>
      <c r="J247" s="14">
        <v>42129</v>
      </c>
      <c r="K247" s="11" t="s">
        <v>2071</v>
      </c>
      <c r="L247" s="11" t="s">
        <v>20</v>
      </c>
      <c r="M247" s="13">
        <v>1</v>
      </c>
      <c r="N247" s="13" t="s">
        <v>2040</v>
      </c>
      <c r="O247" s="13">
        <v>1</v>
      </c>
      <c r="P247" s="13" t="s">
        <v>2042</v>
      </c>
      <c r="Q247" s="11">
        <f>VLOOKUP(I247,edades!$B$3:$D$17,3)</f>
        <v>13</v>
      </c>
      <c r="R247" s="11" t="str">
        <f>VLOOKUP(I247,edades!$B$3:$D$17,2)</f>
        <v>de 55 a 59 años</v>
      </c>
      <c r="S247" s="46" t="s">
        <v>20</v>
      </c>
      <c r="T247" s="11">
        <v>1</v>
      </c>
      <c r="U247" s="11">
        <v>1</v>
      </c>
    </row>
    <row r="248" spans="1:21" x14ac:dyDescent="0.25">
      <c r="A248" s="11">
        <v>247</v>
      </c>
      <c r="B248" s="11">
        <v>201505</v>
      </c>
      <c r="C248" s="11">
        <v>1234</v>
      </c>
      <c r="D248" s="11">
        <v>1</v>
      </c>
      <c r="E248" s="16" t="s">
        <v>834</v>
      </c>
      <c r="F248" s="16" t="s">
        <v>5</v>
      </c>
      <c r="G248" s="23" t="s">
        <v>1363</v>
      </c>
      <c r="H248" s="13" t="s">
        <v>1277</v>
      </c>
      <c r="I248" s="13">
        <v>42</v>
      </c>
      <c r="J248" s="14">
        <v>42131</v>
      </c>
      <c r="K248" s="11" t="s">
        <v>2073</v>
      </c>
      <c r="L248" s="11" t="s">
        <v>1119</v>
      </c>
      <c r="M248" s="13">
        <v>1</v>
      </c>
      <c r="N248" s="13" t="s">
        <v>2040</v>
      </c>
      <c r="O248" s="13">
        <v>2</v>
      </c>
      <c r="P248" s="13" t="s">
        <v>1277</v>
      </c>
      <c r="Q248" s="11">
        <f>VLOOKUP(I248,edades!$B$3:$D$17,3)</f>
        <v>10</v>
      </c>
      <c r="R248" s="11" t="str">
        <f>VLOOKUP(I248,edades!$B$3:$D$17,2)</f>
        <v>de 40 a 44 años</v>
      </c>
      <c r="S248" s="46" t="s">
        <v>1119</v>
      </c>
      <c r="T248" s="11">
        <v>1</v>
      </c>
      <c r="U248" s="11">
        <v>1</v>
      </c>
    </row>
    <row r="249" spans="1:21" x14ac:dyDescent="0.25">
      <c r="A249" s="11">
        <v>248</v>
      </c>
      <c r="B249" s="11">
        <v>201505</v>
      </c>
      <c r="C249" s="11">
        <v>1234</v>
      </c>
      <c r="D249" s="11">
        <v>1</v>
      </c>
      <c r="E249" s="16" t="s">
        <v>698</v>
      </c>
      <c r="F249" s="16" t="s">
        <v>5</v>
      </c>
      <c r="G249" s="23" t="s">
        <v>1719</v>
      </c>
      <c r="H249" s="13" t="s">
        <v>1277</v>
      </c>
      <c r="I249" s="13">
        <v>45</v>
      </c>
      <c r="J249" s="14">
        <v>42134</v>
      </c>
      <c r="K249" s="11" t="s">
        <v>2071</v>
      </c>
      <c r="L249" s="11" t="s">
        <v>1026</v>
      </c>
      <c r="M249" s="13">
        <v>1</v>
      </c>
      <c r="N249" s="13" t="s">
        <v>2040</v>
      </c>
      <c r="O249" s="13">
        <v>2</v>
      </c>
      <c r="P249" s="13" t="s">
        <v>1277</v>
      </c>
      <c r="Q249" s="11">
        <f>VLOOKUP(I249,edades!$B$3:$D$17,3)</f>
        <v>11</v>
      </c>
      <c r="R249" s="11" t="str">
        <f>VLOOKUP(I249,edades!$B$3:$D$17,2)</f>
        <v>de 45 a 49 años</v>
      </c>
      <c r="S249" s="46" t="s">
        <v>1026</v>
      </c>
      <c r="T249" s="11">
        <v>1</v>
      </c>
      <c r="U249" s="11">
        <v>1</v>
      </c>
    </row>
    <row r="250" spans="1:21" x14ac:dyDescent="0.25">
      <c r="A250" s="11">
        <v>249</v>
      </c>
      <c r="B250" s="11">
        <v>201505</v>
      </c>
      <c r="C250" s="11">
        <v>1234</v>
      </c>
      <c r="D250" s="11">
        <v>1</v>
      </c>
      <c r="E250" s="16" t="s">
        <v>516</v>
      </c>
      <c r="F250" s="16" t="s">
        <v>5</v>
      </c>
      <c r="G250" s="23" t="s">
        <v>1387</v>
      </c>
      <c r="H250" s="13" t="s">
        <v>1277</v>
      </c>
      <c r="I250" s="13">
        <v>63</v>
      </c>
      <c r="J250" s="14">
        <v>42133</v>
      </c>
      <c r="K250" s="11" t="s">
        <v>2073</v>
      </c>
      <c r="L250" s="11" t="s">
        <v>1014</v>
      </c>
      <c r="M250" s="13">
        <v>1</v>
      </c>
      <c r="N250" s="13" t="s">
        <v>2040</v>
      </c>
      <c r="O250" s="13">
        <v>2</v>
      </c>
      <c r="P250" s="13" t="s">
        <v>1277</v>
      </c>
      <c r="Q250" s="11">
        <f>VLOOKUP(I250,edades!$B$3:$D$17,3)</f>
        <v>14</v>
      </c>
      <c r="R250" s="11" t="str">
        <f>VLOOKUP(I250,edades!$B$3:$D$17,2)</f>
        <v>de 60 a 64 años</v>
      </c>
      <c r="S250" s="46" t="s">
        <v>1014</v>
      </c>
      <c r="T250" s="11">
        <v>1</v>
      </c>
      <c r="U250" s="11">
        <v>1</v>
      </c>
    </row>
    <row r="251" spans="1:21" x14ac:dyDescent="0.25">
      <c r="A251" s="11">
        <v>250</v>
      </c>
      <c r="B251" s="11">
        <v>201505</v>
      </c>
      <c r="C251" s="11">
        <v>1234</v>
      </c>
      <c r="D251" s="11">
        <v>1</v>
      </c>
      <c r="E251" s="16" t="s">
        <v>750</v>
      </c>
      <c r="F251" s="16" t="s">
        <v>5</v>
      </c>
      <c r="G251" s="23" t="s">
        <v>1468</v>
      </c>
      <c r="H251" s="13" t="s">
        <v>1277</v>
      </c>
      <c r="I251" s="13">
        <v>64</v>
      </c>
      <c r="J251" s="14">
        <v>42141</v>
      </c>
      <c r="K251" s="11" t="s">
        <v>2078</v>
      </c>
      <c r="L251" s="11" t="s">
        <v>1081</v>
      </c>
      <c r="M251" s="13">
        <v>1</v>
      </c>
      <c r="N251" s="13" t="s">
        <v>2040</v>
      </c>
      <c r="O251" s="13">
        <v>2</v>
      </c>
      <c r="P251" s="13" t="s">
        <v>1277</v>
      </c>
      <c r="Q251" s="11">
        <f>VLOOKUP(I251,edades!$B$3:$D$17,3)</f>
        <v>14</v>
      </c>
      <c r="R251" s="11" t="str">
        <f>VLOOKUP(I251,edades!$B$3:$D$17,2)</f>
        <v>de 60 a 64 años</v>
      </c>
      <c r="S251" s="46" t="s">
        <v>1081</v>
      </c>
      <c r="T251" s="11">
        <v>1</v>
      </c>
      <c r="U251" s="11">
        <v>1</v>
      </c>
    </row>
    <row r="252" spans="1:21" x14ac:dyDescent="0.25">
      <c r="A252" s="11">
        <v>251</v>
      </c>
      <c r="B252" s="11">
        <v>201505</v>
      </c>
      <c r="C252" s="11">
        <v>1234</v>
      </c>
      <c r="D252" s="11">
        <v>1</v>
      </c>
      <c r="E252" s="16" t="s">
        <v>866</v>
      </c>
      <c r="F252" s="16" t="s">
        <v>5</v>
      </c>
      <c r="G252" s="23" t="s">
        <v>1400</v>
      </c>
      <c r="H252" s="13" t="s">
        <v>1276</v>
      </c>
      <c r="I252" s="13">
        <v>25</v>
      </c>
      <c r="J252" s="14">
        <v>42141</v>
      </c>
      <c r="K252" s="11" t="s">
        <v>2074</v>
      </c>
      <c r="L252" s="11" t="s">
        <v>1083</v>
      </c>
      <c r="M252" s="13">
        <v>1</v>
      </c>
      <c r="N252" s="13" t="s">
        <v>2040</v>
      </c>
      <c r="O252" s="13">
        <v>1</v>
      </c>
      <c r="P252" s="13" t="s">
        <v>2042</v>
      </c>
      <c r="Q252" s="11">
        <f>VLOOKUP(I252,edades!$B$3:$D$17,3)</f>
        <v>7</v>
      </c>
      <c r="R252" s="11" t="str">
        <f>VLOOKUP(I252,edades!$B$3:$D$17,2)</f>
        <v>de 25 a 29 años</v>
      </c>
      <c r="S252" s="46" t="s">
        <v>1083</v>
      </c>
      <c r="T252" s="11">
        <v>1</v>
      </c>
      <c r="U252" s="11">
        <v>1</v>
      </c>
    </row>
    <row r="253" spans="1:21" x14ac:dyDescent="0.25">
      <c r="A253" s="11">
        <v>252</v>
      </c>
      <c r="B253" s="11">
        <v>201505</v>
      </c>
      <c r="C253" s="11">
        <v>1234</v>
      </c>
      <c r="D253" s="11">
        <v>1</v>
      </c>
      <c r="E253" s="16" t="s">
        <v>916</v>
      </c>
      <c r="F253" s="16" t="s">
        <v>5</v>
      </c>
      <c r="G253" s="23" t="s">
        <v>1359</v>
      </c>
      <c r="H253" s="13" t="s">
        <v>1277</v>
      </c>
      <c r="I253" s="13">
        <v>48</v>
      </c>
      <c r="J253" s="14">
        <v>42138</v>
      </c>
      <c r="K253" s="11" t="s">
        <v>2073</v>
      </c>
      <c r="L253" s="11" t="s">
        <v>247</v>
      </c>
      <c r="M253" s="13">
        <v>1</v>
      </c>
      <c r="N253" s="13" t="s">
        <v>2040</v>
      </c>
      <c r="O253" s="13">
        <v>2</v>
      </c>
      <c r="P253" s="13" t="s">
        <v>1277</v>
      </c>
      <c r="Q253" s="11">
        <f>VLOOKUP(I253,edades!$B$3:$D$17,3)</f>
        <v>11</v>
      </c>
      <c r="R253" s="11" t="str">
        <f>VLOOKUP(I253,edades!$B$3:$D$17,2)</f>
        <v>de 45 a 49 años</v>
      </c>
      <c r="S253" s="46" t="s">
        <v>247</v>
      </c>
      <c r="T253" s="11">
        <v>1</v>
      </c>
      <c r="U253" s="11">
        <v>1</v>
      </c>
    </row>
    <row r="254" spans="1:21" x14ac:dyDescent="0.25">
      <c r="A254" s="11">
        <v>253</v>
      </c>
      <c r="B254" s="11">
        <v>201505</v>
      </c>
      <c r="C254" s="11">
        <v>1234</v>
      </c>
      <c r="D254" s="11">
        <v>1</v>
      </c>
      <c r="E254" s="16" t="s">
        <v>915</v>
      </c>
      <c r="F254" s="16" t="s">
        <v>5</v>
      </c>
      <c r="G254" s="25" t="s">
        <v>1284</v>
      </c>
      <c r="H254" s="13" t="s">
        <v>1277</v>
      </c>
      <c r="I254" s="13">
        <v>39</v>
      </c>
      <c r="J254" s="14">
        <v>42138</v>
      </c>
      <c r="K254" s="11" t="s">
        <v>2073</v>
      </c>
      <c r="L254" s="11" t="s">
        <v>1206</v>
      </c>
      <c r="M254" s="13">
        <v>1</v>
      </c>
      <c r="N254" s="13" t="s">
        <v>2040</v>
      </c>
      <c r="O254" s="13">
        <v>2</v>
      </c>
      <c r="P254" s="13" t="s">
        <v>1277</v>
      </c>
      <c r="Q254" s="11">
        <f>VLOOKUP(I254,edades!$B$3:$D$17,3)</f>
        <v>9</v>
      </c>
      <c r="R254" s="11" t="str">
        <f>VLOOKUP(I254,edades!$B$3:$D$17,2)</f>
        <v>de 35 a 39 años</v>
      </c>
      <c r="S254" s="46" t="s">
        <v>1206</v>
      </c>
      <c r="T254" s="25">
        <v>1</v>
      </c>
      <c r="U254" s="25">
        <v>1</v>
      </c>
    </row>
    <row r="255" spans="1:21" x14ac:dyDescent="0.25">
      <c r="A255" s="11">
        <v>254</v>
      </c>
      <c r="B255" s="11">
        <v>201505</v>
      </c>
      <c r="C255" s="11">
        <v>1234</v>
      </c>
      <c r="D255" s="11">
        <v>1</v>
      </c>
      <c r="E255" s="16" t="s">
        <v>218</v>
      </c>
      <c r="F255" s="16" t="s">
        <v>5</v>
      </c>
      <c r="G255" s="23" t="s">
        <v>1307</v>
      </c>
      <c r="H255" s="13" t="s">
        <v>1277</v>
      </c>
      <c r="I255" s="13">
        <v>36</v>
      </c>
      <c r="J255" s="14">
        <v>42132</v>
      </c>
      <c r="K255" s="11" t="s">
        <v>2073</v>
      </c>
      <c r="L255" s="11" t="s">
        <v>253</v>
      </c>
      <c r="M255" s="13">
        <v>1</v>
      </c>
      <c r="N255" s="13" t="s">
        <v>2040</v>
      </c>
      <c r="O255" s="13">
        <v>2</v>
      </c>
      <c r="P255" s="13" t="s">
        <v>1277</v>
      </c>
      <c r="Q255" s="11">
        <f>VLOOKUP(I255,edades!$B$3:$D$17,3)</f>
        <v>9</v>
      </c>
      <c r="R255" s="11" t="str">
        <f>VLOOKUP(I255,edades!$B$3:$D$17,2)</f>
        <v>de 35 a 39 años</v>
      </c>
      <c r="S255" s="46" t="s">
        <v>253</v>
      </c>
      <c r="T255" s="11">
        <v>1</v>
      </c>
      <c r="U255" s="11">
        <v>1</v>
      </c>
    </row>
    <row r="256" spans="1:21" x14ac:dyDescent="0.25">
      <c r="A256" s="11">
        <v>255</v>
      </c>
      <c r="B256" s="11">
        <v>201505</v>
      </c>
      <c r="C256" s="11">
        <v>1234</v>
      </c>
      <c r="D256" s="11">
        <v>1</v>
      </c>
      <c r="E256" s="16" t="s">
        <v>405</v>
      </c>
      <c r="F256" s="16" t="s">
        <v>5</v>
      </c>
      <c r="G256" s="23" t="s">
        <v>1677</v>
      </c>
      <c r="H256" s="13" t="s">
        <v>1277</v>
      </c>
      <c r="I256" s="13">
        <v>39</v>
      </c>
      <c r="J256" s="14">
        <v>42133</v>
      </c>
      <c r="K256" s="11" t="s">
        <v>2071</v>
      </c>
      <c r="L256" s="11" t="s">
        <v>1039</v>
      </c>
      <c r="M256" s="13">
        <v>1</v>
      </c>
      <c r="N256" s="13" t="s">
        <v>2040</v>
      </c>
      <c r="O256" s="13">
        <v>2</v>
      </c>
      <c r="P256" s="13" t="s">
        <v>1277</v>
      </c>
      <c r="Q256" s="11">
        <f>VLOOKUP(I256,edades!$B$3:$D$17,3)</f>
        <v>9</v>
      </c>
      <c r="R256" s="11" t="str">
        <f>VLOOKUP(I256,edades!$B$3:$D$17,2)</f>
        <v>de 35 a 39 años</v>
      </c>
      <c r="S256" s="46" t="s">
        <v>1039</v>
      </c>
      <c r="T256" s="11">
        <v>1</v>
      </c>
      <c r="U256" s="11">
        <v>1</v>
      </c>
    </row>
    <row r="257" spans="1:21" x14ac:dyDescent="0.25">
      <c r="A257" s="11">
        <v>256</v>
      </c>
      <c r="B257" s="11">
        <v>201505</v>
      </c>
      <c r="C257" s="11">
        <v>1234</v>
      </c>
      <c r="D257" s="11">
        <v>1</v>
      </c>
      <c r="E257" s="16" t="s">
        <v>239</v>
      </c>
      <c r="F257" s="16" t="s">
        <v>5</v>
      </c>
      <c r="G257" s="23" t="s">
        <v>1426</v>
      </c>
      <c r="H257" s="13" t="s">
        <v>1276</v>
      </c>
      <c r="I257" s="13">
        <v>7</v>
      </c>
      <c r="J257" s="14">
        <v>42129</v>
      </c>
      <c r="K257" s="11" t="s">
        <v>2074</v>
      </c>
      <c r="L257" s="11" t="s">
        <v>223</v>
      </c>
      <c r="M257" s="13">
        <v>1</v>
      </c>
      <c r="N257" s="13" t="s">
        <v>2040</v>
      </c>
      <c r="O257" s="13">
        <v>1</v>
      </c>
      <c r="P257" s="13" t="s">
        <v>2042</v>
      </c>
      <c r="Q257" s="11">
        <f>VLOOKUP(I257,edades!$B$3:$D$17,3)</f>
        <v>3</v>
      </c>
      <c r="R257" s="11" t="str">
        <f>VLOOKUP(I257,edades!$B$3:$D$17,2)</f>
        <v>de 5 a 9 años</v>
      </c>
      <c r="S257" s="46" t="s">
        <v>223</v>
      </c>
      <c r="T257" s="11">
        <v>1</v>
      </c>
      <c r="U257" s="11">
        <v>1</v>
      </c>
    </row>
    <row r="258" spans="1:21" x14ac:dyDescent="0.25">
      <c r="A258" s="11">
        <v>257</v>
      </c>
      <c r="B258" s="11">
        <v>201505</v>
      </c>
      <c r="C258" s="11">
        <v>1234</v>
      </c>
      <c r="D258" s="11">
        <v>1</v>
      </c>
      <c r="E258" s="16" t="s">
        <v>184</v>
      </c>
      <c r="F258" s="16" t="s">
        <v>5</v>
      </c>
      <c r="G258" s="23" t="s">
        <v>1434</v>
      </c>
      <c r="H258" s="13" t="s">
        <v>1276</v>
      </c>
      <c r="I258" s="13">
        <v>3</v>
      </c>
      <c r="J258" s="14">
        <v>42141</v>
      </c>
      <c r="K258" s="11" t="s">
        <v>2074</v>
      </c>
      <c r="L258" s="11" t="s">
        <v>318</v>
      </c>
      <c r="M258" s="13">
        <v>1</v>
      </c>
      <c r="N258" s="13" t="s">
        <v>2040</v>
      </c>
      <c r="O258" s="13">
        <v>1</v>
      </c>
      <c r="P258" s="13" t="s">
        <v>2042</v>
      </c>
      <c r="Q258" s="11">
        <f>VLOOKUP(I258,edades!$B$3:$D$17,3)</f>
        <v>2</v>
      </c>
      <c r="R258" s="11" t="str">
        <f>VLOOKUP(I258,edades!$B$3:$D$17,2)</f>
        <v>de 1 a 4 años</v>
      </c>
      <c r="S258" s="46" t="s">
        <v>318</v>
      </c>
      <c r="T258" s="11">
        <v>1</v>
      </c>
      <c r="U258" s="11">
        <v>1</v>
      </c>
    </row>
    <row r="259" spans="1:21" x14ac:dyDescent="0.25">
      <c r="A259" s="11">
        <v>258</v>
      </c>
      <c r="B259" s="11">
        <v>201505</v>
      </c>
      <c r="C259" s="11">
        <v>1234</v>
      </c>
      <c r="D259" s="11">
        <v>1</v>
      </c>
      <c r="E259" s="16" t="s">
        <v>541</v>
      </c>
      <c r="F259" s="16" t="s">
        <v>5</v>
      </c>
      <c r="G259" s="23" t="s">
        <v>1436</v>
      </c>
      <c r="H259" s="13" t="s">
        <v>1277</v>
      </c>
      <c r="I259" s="13">
        <v>4</v>
      </c>
      <c r="J259" s="14">
        <v>42129</v>
      </c>
      <c r="K259" s="11" t="s">
        <v>2074</v>
      </c>
      <c r="L259" s="11" t="s">
        <v>1180</v>
      </c>
      <c r="M259" s="13">
        <v>1</v>
      </c>
      <c r="N259" s="13" t="s">
        <v>2040</v>
      </c>
      <c r="O259" s="13">
        <v>2</v>
      </c>
      <c r="P259" s="13" t="s">
        <v>1277</v>
      </c>
      <c r="Q259" s="11">
        <f>VLOOKUP(I259,edades!$B$3:$D$17,3)</f>
        <v>2</v>
      </c>
      <c r="R259" s="11" t="str">
        <f>VLOOKUP(I259,edades!$B$3:$D$17,2)</f>
        <v>de 1 a 4 años</v>
      </c>
      <c r="S259" s="46" t="s">
        <v>1180</v>
      </c>
      <c r="T259" s="11">
        <v>1</v>
      </c>
      <c r="U259" s="11">
        <v>1</v>
      </c>
    </row>
    <row r="260" spans="1:21" x14ac:dyDescent="0.25">
      <c r="A260" s="11">
        <v>259</v>
      </c>
      <c r="B260" s="11">
        <v>201505</v>
      </c>
      <c r="C260" s="11">
        <v>1234</v>
      </c>
      <c r="D260" s="11">
        <v>1</v>
      </c>
      <c r="E260" s="16" t="s">
        <v>157</v>
      </c>
      <c r="F260" s="16" t="s">
        <v>5</v>
      </c>
      <c r="G260" s="23" t="s">
        <v>1427</v>
      </c>
      <c r="H260" s="13" t="s">
        <v>1277</v>
      </c>
      <c r="I260" s="13">
        <v>2</v>
      </c>
      <c r="J260" s="14">
        <v>42125</v>
      </c>
      <c r="K260" s="11" t="s">
        <v>2074</v>
      </c>
      <c r="L260" s="11" t="s">
        <v>1060</v>
      </c>
      <c r="M260" s="13">
        <v>1</v>
      </c>
      <c r="N260" s="13" t="s">
        <v>2040</v>
      </c>
      <c r="O260" s="13">
        <v>2</v>
      </c>
      <c r="P260" s="13" t="s">
        <v>1277</v>
      </c>
      <c r="Q260" s="11">
        <f>VLOOKUP(I260,edades!$B$3:$D$17,3)</f>
        <v>2</v>
      </c>
      <c r="R260" s="11" t="str">
        <f>VLOOKUP(I260,edades!$B$3:$D$17,2)</f>
        <v>de 1 a 4 años</v>
      </c>
      <c r="S260" s="46" t="s">
        <v>1060</v>
      </c>
      <c r="T260" s="11">
        <v>1</v>
      </c>
      <c r="U260" s="11">
        <v>1</v>
      </c>
    </row>
    <row r="261" spans="1:21" x14ac:dyDescent="0.25">
      <c r="A261" s="11">
        <v>260</v>
      </c>
      <c r="B261" s="11">
        <v>201505</v>
      </c>
      <c r="C261" s="11">
        <v>1234</v>
      </c>
      <c r="D261" s="11">
        <v>1</v>
      </c>
      <c r="E261" s="16" t="s">
        <v>289</v>
      </c>
      <c r="F261" s="16" t="s">
        <v>5</v>
      </c>
      <c r="G261" s="23" t="s">
        <v>1418</v>
      </c>
      <c r="H261" s="13" t="s">
        <v>1276</v>
      </c>
      <c r="I261" s="13">
        <v>59</v>
      </c>
      <c r="J261" s="14">
        <v>42141</v>
      </c>
      <c r="K261" s="11" t="s">
        <v>2074</v>
      </c>
      <c r="L261" s="11" t="s">
        <v>1085</v>
      </c>
      <c r="M261" s="13">
        <v>1</v>
      </c>
      <c r="N261" s="13" t="s">
        <v>2040</v>
      </c>
      <c r="O261" s="13">
        <v>1</v>
      </c>
      <c r="P261" s="13" t="s">
        <v>2042</v>
      </c>
      <c r="Q261" s="11">
        <f>VLOOKUP(I261,edades!$B$3:$D$17,3)</f>
        <v>13</v>
      </c>
      <c r="R261" s="11" t="str">
        <f>VLOOKUP(I261,edades!$B$3:$D$17,2)</f>
        <v>de 55 a 59 años</v>
      </c>
      <c r="S261" s="46" t="s">
        <v>1085</v>
      </c>
      <c r="T261" s="11">
        <v>1</v>
      </c>
      <c r="U261" s="11">
        <v>1</v>
      </c>
    </row>
    <row r="262" spans="1:21" x14ac:dyDescent="0.25">
      <c r="A262" s="11">
        <v>261</v>
      </c>
      <c r="B262" s="11">
        <v>201505</v>
      </c>
      <c r="C262" s="11">
        <v>1234</v>
      </c>
      <c r="D262" s="11">
        <v>1</v>
      </c>
      <c r="E262" s="16" t="s">
        <v>215</v>
      </c>
      <c r="F262" s="16" t="s">
        <v>5</v>
      </c>
      <c r="G262" s="25" t="s">
        <v>1284</v>
      </c>
      <c r="H262" s="13" t="s">
        <v>1277</v>
      </c>
      <c r="I262" s="13">
        <v>39</v>
      </c>
      <c r="J262" s="14">
        <v>42130</v>
      </c>
      <c r="K262" s="11" t="s">
        <v>2073</v>
      </c>
      <c r="L262" s="11" t="s">
        <v>992</v>
      </c>
      <c r="M262" s="13">
        <v>1</v>
      </c>
      <c r="N262" s="13" t="s">
        <v>2040</v>
      </c>
      <c r="O262" s="13">
        <v>2</v>
      </c>
      <c r="P262" s="13" t="s">
        <v>1277</v>
      </c>
      <c r="Q262" s="11">
        <f>VLOOKUP(I262,edades!$B$3:$D$17,3)</f>
        <v>9</v>
      </c>
      <c r="R262" s="11" t="str">
        <f>VLOOKUP(I262,edades!$B$3:$D$17,2)</f>
        <v>de 35 a 39 años</v>
      </c>
      <c r="S262" s="46" t="s">
        <v>992</v>
      </c>
      <c r="T262" s="11">
        <v>0</v>
      </c>
      <c r="U262" s="25">
        <v>1</v>
      </c>
    </row>
    <row r="263" spans="1:21" x14ac:dyDescent="0.25">
      <c r="A263" s="11">
        <v>262</v>
      </c>
      <c r="B263" s="11">
        <v>201505</v>
      </c>
      <c r="C263" s="11">
        <v>1234</v>
      </c>
      <c r="D263" s="11">
        <v>1</v>
      </c>
      <c r="E263" s="16" t="s">
        <v>901</v>
      </c>
      <c r="F263" s="16" t="s">
        <v>5</v>
      </c>
      <c r="G263" s="23" t="s">
        <v>1627</v>
      </c>
      <c r="H263" s="13" t="s">
        <v>1277</v>
      </c>
      <c r="I263" s="13">
        <v>23</v>
      </c>
      <c r="J263" s="14">
        <v>42134</v>
      </c>
      <c r="K263" s="11" t="s">
        <v>2071</v>
      </c>
      <c r="L263" s="11" t="s">
        <v>6</v>
      </c>
      <c r="M263" s="13">
        <v>1</v>
      </c>
      <c r="N263" s="13" t="s">
        <v>2040</v>
      </c>
      <c r="O263" s="13">
        <v>2</v>
      </c>
      <c r="P263" s="13" t="s">
        <v>1277</v>
      </c>
      <c r="Q263" s="11">
        <f>VLOOKUP(I263,edades!$B$3:$D$17,3)</f>
        <v>6</v>
      </c>
      <c r="R263" s="11" t="str">
        <f>VLOOKUP(I263,edades!$B$3:$D$17,2)</f>
        <v>de 20 a 24 años</v>
      </c>
      <c r="S263" s="46" t="s">
        <v>6</v>
      </c>
      <c r="T263" s="11">
        <v>1</v>
      </c>
      <c r="U263" s="11">
        <v>1</v>
      </c>
    </row>
    <row r="264" spans="1:21" x14ac:dyDescent="0.25">
      <c r="A264" s="11">
        <v>263</v>
      </c>
      <c r="B264" s="11">
        <v>201505</v>
      </c>
      <c r="C264" s="11">
        <v>1234</v>
      </c>
      <c r="D264" s="11">
        <v>1</v>
      </c>
      <c r="E264" s="16" t="s">
        <v>850</v>
      </c>
      <c r="F264" s="16" t="s">
        <v>5</v>
      </c>
      <c r="G264" s="23" t="s">
        <v>1657</v>
      </c>
      <c r="H264" s="13" t="s">
        <v>1276</v>
      </c>
      <c r="I264" s="13">
        <v>34</v>
      </c>
      <c r="J264" s="14">
        <v>42125</v>
      </c>
      <c r="K264" s="11" t="s">
        <v>2071</v>
      </c>
      <c r="L264" s="11" t="s">
        <v>970</v>
      </c>
      <c r="M264" s="13">
        <v>1</v>
      </c>
      <c r="N264" s="13" t="s">
        <v>2040</v>
      </c>
      <c r="O264" s="13">
        <v>1</v>
      </c>
      <c r="P264" s="13" t="s">
        <v>2042</v>
      </c>
      <c r="Q264" s="11">
        <f>VLOOKUP(I264,edades!$B$3:$D$17,3)</f>
        <v>9</v>
      </c>
      <c r="R264" s="11" t="str">
        <f>VLOOKUP(I264,edades!$B$3:$D$17,2)</f>
        <v>de 35 a 39 años</v>
      </c>
      <c r="S264" s="46" t="s">
        <v>970</v>
      </c>
      <c r="T264" s="11">
        <v>1</v>
      </c>
      <c r="U264" s="11">
        <v>1</v>
      </c>
    </row>
    <row r="265" spans="1:21" x14ac:dyDescent="0.25">
      <c r="A265" s="11">
        <v>264</v>
      </c>
      <c r="B265" s="11">
        <v>201505</v>
      </c>
      <c r="C265" s="11">
        <v>1234</v>
      </c>
      <c r="D265" s="11">
        <v>1</v>
      </c>
      <c r="E265" s="16" t="s">
        <v>707</v>
      </c>
      <c r="F265" s="16" t="s">
        <v>5</v>
      </c>
      <c r="G265" s="23" t="s">
        <v>1664</v>
      </c>
      <c r="H265" s="13" t="s">
        <v>1277</v>
      </c>
      <c r="I265" s="13">
        <v>30</v>
      </c>
      <c r="J265" s="14">
        <v>42132</v>
      </c>
      <c r="K265" s="11" t="s">
        <v>2071</v>
      </c>
      <c r="L265" s="11" t="s">
        <v>1119</v>
      </c>
      <c r="M265" s="13">
        <v>1</v>
      </c>
      <c r="N265" s="13" t="s">
        <v>2040</v>
      </c>
      <c r="O265" s="13">
        <v>2</v>
      </c>
      <c r="P265" s="13" t="s">
        <v>1277</v>
      </c>
      <c r="Q265" s="11">
        <f>VLOOKUP(I265,edades!$B$3:$D$17,3)</f>
        <v>8</v>
      </c>
      <c r="R265" s="11" t="str">
        <f>VLOOKUP(I265,edades!$B$3:$D$17,2)</f>
        <v>de 30 a 34 años</v>
      </c>
      <c r="S265" s="46" t="s">
        <v>1119</v>
      </c>
      <c r="T265" s="11">
        <v>1</v>
      </c>
      <c r="U265" s="11">
        <v>1</v>
      </c>
    </row>
    <row r="266" spans="1:21" x14ac:dyDescent="0.25">
      <c r="A266" s="11">
        <v>265</v>
      </c>
      <c r="B266" s="11">
        <v>201505</v>
      </c>
      <c r="C266" s="11">
        <v>1234</v>
      </c>
      <c r="D266" s="11">
        <v>1</v>
      </c>
      <c r="E266" s="16" t="s">
        <v>671</v>
      </c>
      <c r="F266" s="16" t="s">
        <v>5</v>
      </c>
      <c r="G266" s="23" t="s">
        <v>1608</v>
      </c>
      <c r="H266" s="13" t="s">
        <v>1277</v>
      </c>
      <c r="I266" s="13">
        <v>56</v>
      </c>
      <c r="J266" s="14">
        <v>42125</v>
      </c>
      <c r="K266" s="11" t="s">
        <v>2071</v>
      </c>
      <c r="L266" s="11" t="s">
        <v>951</v>
      </c>
      <c r="M266" s="13">
        <v>1</v>
      </c>
      <c r="N266" s="13" t="s">
        <v>2040</v>
      </c>
      <c r="O266" s="13">
        <v>2</v>
      </c>
      <c r="P266" s="13" t="s">
        <v>1277</v>
      </c>
      <c r="Q266" s="11">
        <f>VLOOKUP(I266,edades!$B$3:$D$17,3)</f>
        <v>13</v>
      </c>
      <c r="R266" s="11" t="str">
        <f>VLOOKUP(I266,edades!$B$3:$D$17,2)</f>
        <v>de 55 a 59 años</v>
      </c>
      <c r="S266" s="46" t="s">
        <v>951</v>
      </c>
      <c r="T266" s="11">
        <v>1</v>
      </c>
      <c r="U266" s="11">
        <v>1</v>
      </c>
    </row>
    <row r="267" spans="1:21" x14ac:dyDescent="0.25">
      <c r="A267" s="11">
        <v>266</v>
      </c>
      <c r="B267" s="11">
        <v>201505</v>
      </c>
      <c r="C267" s="11">
        <v>1234</v>
      </c>
      <c r="D267" s="11">
        <v>1</v>
      </c>
      <c r="E267" s="16" t="s">
        <v>534</v>
      </c>
      <c r="F267" s="16" t="s">
        <v>5</v>
      </c>
      <c r="G267" s="23" t="s">
        <v>1394</v>
      </c>
      <c r="H267" s="13" t="s">
        <v>1276</v>
      </c>
      <c r="I267" s="13">
        <v>3</v>
      </c>
      <c r="J267" s="14">
        <v>42129</v>
      </c>
      <c r="K267" s="11" t="s">
        <v>2078</v>
      </c>
      <c r="L267" s="11" t="s">
        <v>1177</v>
      </c>
      <c r="M267" s="13">
        <v>1</v>
      </c>
      <c r="N267" s="13" t="s">
        <v>2040</v>
      </c>
      <c r="O267" s="13">
        <v>1</v>
      </c>
      <c r="P267" s="13" t="s">
        <v>2042</v>
      </c>
      <c r="Q267" s="11">
        <f>VLOOKUP(I267,edades!$B$3:$D$17,3)</f>
        <v>2</v>
      </c>
      <c r="R267" s="11" t="str">
        <f>VLOOKUP(I267,edades!$B$3:$D$17,2)</f>
        <v>de 1 a 4 años</v>
      </c>
      <c r="S267" s="46" t="s">
        <v>1177</v>
      </c>
      <c r="T267" s="11">
        <v>1</v>
      </c>
      <c r="U267" s="11">
        <v>1</v>
      </c>
    </row>
    <row r="268" spans="1:21" x14ac:dyDescent="0.25">
      <c r="A268" s="11">
        <v>267</v>
      </c>
      <c r="B268" s="11">
        <v>201505</v>
      </c>
      <c r="C268" s="11">
        <v>1234</v>
      </c>
      <c r="D268" s="11">
        <v>1</v>
      </c>
      <c r="E268" s="16" t="s">
        <v>302</v>
      </c>
      <c r="F268" s="16" t="s">
        <v>5</v>
      </c>
      <c r="G268" s="23" t="s">
        <v>1428</v>
      </c>
      <c r="H268" s="13" t="s">
        <v>1276</v>
      </c>
      <c r="I268" s="13">
        <v>2</v>
      </c>
      <c r="J268" s="14">
        <v>42135</v>
      </c>
      <c r="K268" s="11" t="s">
        <v>2074</v>
      </c>
      <c r="L268" s="11" t="s">
        <v>1231</v>
      </c>
      <c r="M268" s="13">
        <v>1</v>
      </c>
      <c r="N268" s="13" t="s">
        <v>2040</v>
      </c>
      <c r="O268" s="13">
        <v>1</v>
      </c>
      <c r="P268" s="13" t="s">
        <v>2042</v>
      </c>
      <c r="Q268" s="11">
        <f>VLOOKUP(I268,edades!$B$3:$D$17,3)</f>
        <v>2</v>
      </c>
      <c r="R268" s="11" t="str">
        <f>VLOOKUP(I268,edades!$B$3:$D$17,2)</f>
        <v>de 1 a 4 años</v>
      </c>
      <c r="S268" s="46" t="s">
        <v>1231</v>
      </c>
      <c r="T268" s="11">
        <v>1</v>
      </c>
      <c r="U268" s="11">
        <v>1</v>
      </c>
    </row>
    <row r="269" spans="1:21" x14ac:dyDescent="0.25">
      <c r="A269" s="11">
        <v>268</v>
      </c>
      <c r="B269" s="11">
        <v>201505</v>
      </c>
      <c r="C269" s="11">
        <v>1234</v>
      </c>
      <c r="D269" s="11">
        <v>1</v>
      </c>
      <c r="E269" s="16" t="s">
        <v>722</v>
      </c>
      <c r="F269" s="16" t="s">
        <v>5</v>
      </c>
      <c r="G269" s="23" t="s">
        <v>1834</v>
      </c>
      <c r="H269" s="13" t="s">
        <v>1277</v>
      </c>
      <c r="I269" s="13">
        <v>63</v>
      </c>
      <c r="J269" s="14">
        <v>42129</v>
      </c>
      <c r="K269" s="11" t="s">
        <v>2072</v>
      </c>
      <c r="L269" s="11" t="s">
        <v>10</v>
      </c>
      <c r="M269" s="13">
        <v>1</v>
      </c>
      <c r="N269" s="13" t="s">
        <v>2040</v>
      </c>
      <c r="O269" s="13">
        <v>2</v>
      </c>
      <c r="P269" s="13" t="s">
        <v>1277</v>
      </c>
      <c r="Q269" s="11">
        <f>VLOOKUP(I269,edades!$B$3:$D$17,3)</f>
        <v>14</v>
      </c>
      <c r="R269" s="11" t="str">
        <f>VLOOKUP(I269,edades!$B$3:$D$17,2)</f>
        <v>de 60 a 64 años</v>
      </c>
      <c r="S269" s="46" t="s">
        <v>10</v>
      </c>
      <c r="T269" s="11">
        <v>1</v>
      </c>
      <c r="U269" s="11">
        <v>1</v>
      </c>
    </row>
    <row r="270" spans="1:21" x14ac:dyDescent="0.25">
      <c r="A270" s="11">
        <v>269</v>
      </c>
      <c r="B270" s="11">
        <v>201505</v>
      </c>
      <c r="C270" s="11">
        <v>1234</v>
      </c>
      <c r="D270" s="11">
        <v>1</v>
      </c>
      <c r="E270" s="16" t="s">
        <v>59</v>
      </c>
      <c r="F270" s="16" t="s">
        <v>5</v>
      </c>
      <c r="G270" s="23" t="s">
        <v>1718</v>
      </c>
      <c r="H270" s="13" t="s">
        <v>1276</v>
      </c>
      <c r="I270" s="13">
        <v>42</v>
      </c>
      <c r="J270" s="14">
        <v>42125</v>
      </c>
      <c r="K270" s="11" t="s">
        <v>2071</v>
      </c>
      <c r="L270" s="11" t="s">
        <v>943</v>
      </c>
      <c r="M270" s="13">
        <v>1</v>
      </c>
      <c r="N270" s="13" t="s">
        <v>2040</v>
      </c>
      <c r="O270" s="13">
        <v>1</v>
      </c>
      <c r="P270" s="13" t="s">
        <v>2042</v>
      </c>
      <c r="Q270" s="11">
        <f>VLOOKUP(I270,edades!$B$3:$D$17,3)</f>
        <v>10</v>
      </c>
      <c r="R270" s="11" t="str">
        <f>VLOOKUP(I270,edades!$B$3:$D$17,2)</f>
        <v>de 40 a 44 años</v>
      </c>
      <c r="S270" s="46" t="s">
        <v>943</v>
      </c>
      <c r="T270" s="11">
        <v>1</v>
      </c>
      <c r="U270" s="11">
        <v>1</v>
      </c>
    </row>
    <row r="271" spans="1:21" x14ac:dyDescent="0.25">
      <c r="A271" s="11">
        <v>270</v>
      </c>
      <c r="B271" s="11">
        <v>201505</v>
      </c>
      <c r="C271" s="11">
        <v>1234</v>
      </c>
      <c r="D271" s="11">
        <v>1</v>
      </c>
      <c r="E271" s="16" t="s">
        <v>362</v>
      </c>
      <c r="F271" s="16" t="s">
        <v>5</v>
      </c>
      <c r="G271" s="23" t="s">
        <v>1798</v>
      </c>
      <c r="H271" s="13" t="s">
        <v>1277</v>
      </c>
      <c r="I271" s="13">
        <v>75</v>
      </c>
      <c r="J271" s="14">
        <v>42125</v>
      </c>
      <c r="K271" s="11" t="s">
        <v>2072</v>
      </c>
      <c r="L271" s="11" t="s">
        <v>981</v>
      </c>
      <c r="M271" s="13">
        <v>1</v>
      </c>
      <c r="N271" s="13" t="s">
        <v>2040</v>
      </c>
      <c r="O271" s="13">
        <v>2</v>
      </c>
      <c r="P271" s="13" t="s">
        <v>1277</v>
      </c>
      <c r="Q271" s="11">
        <f>VLOOKUP(I271,edades!$B$3:$D$17,3)</f>
        <v>15</v>
      </c>
      <c r="R271" s="11" t="str">
        <f>VLOOKUP(I271,edades!$B$3:$D$17,2)</f>
        <v>de 65 años a más</v>
      </c>
      <c r="S271" s="46" t="s">
        <v>981</v>
      </c>
      <c r="T271" s="11">
        <v>1</v>
      </c>
      <c r="U271" s="11">
        <v>1</v>
      </c>
    </row>
    <row r="272" spans="1:21" x14ac:dyDescent="0.25">
      <c r="A272" s="11">
        <v>271</v>
      </c>
      <c r="B272" s="11">
        <v>201505</v>
      </c>
      <c r="C272" s="11">
        <v>1234</v>
      </c>
      <c r="D272" s="11">
        <v>1</v>
      </c>
      <c r="E272" s="16" t="s">
        <v>82</v>
      </c>
      <c r="F272" s="16" t="s">
        <v>5</v>
      </c>
      <c r="G272" s="23" t="s">
        <v>1565</v>
      </c>
      <c r="H272" s="13" t="s">
        <v>1276</v>
      </c>
      <c r="I272" s="13">
        <v>33</v>
      </c>
      <c r="J272" s="14">
        <v>42129</v>
      </c>
      <c r="K272" s="11" t="s">
        <v>2071</v>
      </c>
      <c r="L272" s="11" t="s">
        <v>1209</v>
      </c>
      <c r="M272" s="13">
        <v>1</v>
      </c>
      <c r="N272" s="13" t="s">
        <v>2040</v>
      </c>
      <c r="O272" s="13">
        <v>1</v>
      </c>
      <c r="P272" s="13" t="s">
        <v>2042</v>
      </c>
      <c r="Q272" s="11">
        <f>VLOOKUP(I272,edades!$B$3:$D$17,3)</f>
        <v>9</v>
      </c>
      <c r="R272" s="11" t="str">
        <f>VLOOKUP(I272,edades!$B$3:$D$17,2)</f>
        <v>de 35 a 39 años</v>
      </c>
      <c r="S272" s="46" t="s">
        <v>1209</v>
      </c>
      <c r="T272" s="11">
        <v>1</v>
      </c>
      <c r="U272" s="11">
        <v>1</v>
      </c>
    </row>
    <row r="273" spans="1:21" x14ac:dyDescent="0.25">
      <c r="A273" s="11">
        <v>272</v>
      </c>
      <c r="B273" s="11">
        <v>201505</v>
      </c>
      <c r="C273" s="11">
        <v>1234</v>
      </c>
      <c r="D273" s="11">
        <v>1</v>
      </c>
      <c r="E273" s="16" t="s">
        <v>178</v>
      </c>
      <c r="F273" s="16" t="s">
        <v>5</v>
      </c>
      <c r="G273" s="23" t="s">
        <v>1440</v>
      </c>
      <c r="H273" s="13" t="s">
        <v>1276</v>
      </c>
      <c r="I273" s="13">
        <v>1</v>
      </c>
      <c r="J273" s="14">
        <v>42129</v>
      </c>
      <c r="K273" s="11" t="s">
        <v>2074</v>
      </c>
      <c r="L273" s="11" t="s">
        <v>1167</v>
      </c>
      <c r="M273" s="13">
        <v>1</v>
      </c>
      <c r="N273" s="13" t="s">
        <v>2040</v>
      </c>
      <c r="O273" s="13">
        <v>1</v>
      </c>
      <c r="P273" s="13" t="s">
        <v>2042</v>
      </c>
      <c r="Q273" s="11">
        <f>VLOOKUP(I273,edades!$B$3:$D$17,3)</f>
        <v>2</v>
      </c>
      <c r="R273" s="11" t="str">
        <f>VLOOKUP(I273,edades!$B$3:$D$17,2)</f>
        <v>de 1 a 4 años</v>
      </c>
      <c r="S273" s="46" t="s">
        <v>1167</v>
      </c>
      <c r="T273" s="11">
        <v>1</v>
      </c>
      <c r="U273" s="11">
        <v>1</v>
      </c>
    </row>
    <row r="274" spans="1:21" x14ac:dyDescent="0.25">
      <c r="A274" s="11">
        <v>273</v>
      </c>
      <c r="B274" s="11">
        <v>201505</v>
      </c>
      <c r="C274" s="11">
        <v>1234</v>
      </c>
      <c r="D274" s="11">
        <v>1</v>
      </c>
      <c r="E274" s="16" t="s">
        <v>675</v>
      </c>
      <c r="F274" s="16" t="s">
        <v>5</v>
      </c>
      <c r="G274" s="23" t="s">
        <v>1647</v>
      </c>
      <c r="H274" s="13" t="s">
        <v>1277</v>
      </c>
      <c r="I274" s="13">
        <v>31</v>
      </c>
      <c r="J274" s="14">
        <v>42131</v>
      </c>
      <c r="K274" s="11" t="s">
        <v>2071</v>
      </c>
      <c r="L274" s="11" t="s">
        <v>1110</v>
      </c>
      <c r="M274" s="13">
        <v>1</v>
      </c>
      <c r="N274" s="13" t="s">
        <v>2040</v>
      </c>
      <c r="O274" s="13">
        <v>2</v>
      </c>
      <c r="P274" s="13" t="s">
        <v>1277</v>
      </c>
      <c r="Q274" s="11">
        <f>VLOOKUP(I274,edades!$B$3:$D$17,3)</f>
        <v>9</v>
      </c>
      <c r="R274" s="11" t="str">
        <f>VLOOKUP(I274,edades!$B$3:$D$17,2)</f>
        <v>de 35 a 39 años</v>
      </c>
      <c r="S274" s="46" t="s">
        <v>1110</v>
      </c>
      <c r="T274" s="11">
        <v>1</v>
      </c>
      <c r="U274" s="11">
        <v>1</v>
      </c>
    </row>
    <row r="275" spans="1:21" x14ac:dyDescent="0.25">
      <c r="A275" s="11">
        <v>274</v>
      </c>
      <c r="B275" s="11">
        <v>201505</v>
      </c>
      <c r="C275" s="11">
        <v>1234</v>
      </c>
      <c r="D275" s="11">
        <v>1</v>
      </c>
      <c r="E275" s="16" t="s">
        <v>206</v>
      </c>
      <c r="F275" s="16" t="s">
        <v>5</v>
      </c>
      <c r="G275" s="23" t="s">
        <v>1304</v>
      </c>
      <c r="H275" s="13" t="s">
        <v>1277</v>
      </c>
      <c r="I275" s="13">
        <v>40</v>
      </c>
      <c r="J275" s="14">
        <v>42133</v>
      </c>
      <c r="K275" s="11" t="s">
        <v>2073</v>
      </c>
      <c r="L275" s="11" t="s">
        <v>1003</v>
      </c>
      <c r="M275" s="13">
        <v>1</v>
      </c>
      <c r="N275" s="13" t="s">
        <v>2040</v>
      </c>
      <c r="O275" s="13">
        <v>2</v>
      </c>
      <c r="P275" s="13" t="s">
        <v>1277</v>
      </c>
      <c r="Q275" s="11">
        <f>VLOOKUP(I275,edades!$B$3:$D$17,3)</f>
        <v>10</v>
      </c>
      <c r="R275" s="11" t="str">
        <f>VLOOKUP(I275,edades!$B$3:$D$17,2)</f>
        <v>de 40 a 44 años</v>
      </c>
      <c r="S275" s="46" t="s">
        <v>1003</v>
      </c>
      <c r="T275" s="11">
        <v>1</v>
      </c>
      <c r="U275" s="11">
        <v>1</v>
      </c>
    </row>
    <row r="276" spans="1:21" x14ac:dyDescent="0.25">
      <c r="A276" s="11">
        <v>275</v>
      </c>
      <c r="B276" s="11">
        <v>201505</v>
      </c>
      <c r="C276" s="11">
        <v>1234</v>
      </c>
      <c r="D276" s="11">
        <v>1</v>
      </c>
      <c r="E276" s="16" t="s">
        <v>793</v>
      </c>
      <c r="F276" s="16" t="s">
        <v>5</v>
      </c>
      <c r="G276" s="23" t="s">
        <v>1298</v>
      </c>
      <c r="H276" s="13" t="s">
        <v>1277</v>
      </c>
      <c r="I276" s="13">
        <v>34</v>
      </c>
      <c r="J276" s="14">
        <v>42133</v>
      </c>
      <c r="K276" s="11" t="s">
        <v>2073</v>
      </c>
      <c r="L276" s="11" t="s">
        <v>1006</v>
      </c>
      <c r="M276" s="13">
        <v>1</v>
      </c>
      <c r="N276" s="13" t="s">
        <v>2040</v>
      </c>
      <c r="O276" s="13">
        <v>2</v>
      </c>
      <c r="P276" s="13" t="s">
        <v>1277</v>
      </c>
      <c r="Q276" s="11">
        <f>VLOOKUP(I276,edades!$B$3:$D$17,3)</f>
        <v>9</v>
      </c>
      <c r="R276" s="11" t="str">
        <f>VLOOKUP(I276,edades!$B$3:$D$17,2)</f>
        <v>de 35 a 39 años</v>
      </c>
      <c r="S276" s="46" t="s">
        <v>1006</v>
      </c>
      <c r="T276" s="11">
        <v>1</v>
      </c>
      <c r="U276" s="11">
        <v>1</v>
      </c>
    </row>
    <row r="277" spans="1:21" x14ac:dyDescent="0.25">
      <c r="A277" s="11">
        <v>276</v>
      </c>
      <c r="B277" s="11">
        <v>201505</v>
      </c>
      <c r="C277" s="11">
        <v>1234</v>
      </c>
      <c r="D277" s="11">
        <v>1</v>
      </c>
      <c r="E277" s="16" t="s">
        <v>142</v>
      </c>
      <c r="F277" s="16" t="s">
        <v>5</v>
      </c>
      <c r="G277" s="23" t="s">
        <v>1553</v>
      </c>
      <c r="H277" s="13" t="s">
        <v>1277</v>
      </c>
      <c r="I277" s="13">
        <v>15</v>
      </c>
      <c r="J277" s="14">
        <v>42135</v>
      </c>
      <c r="K277" s="11" t="s">
        <v>2071</v>
      </c>
      <c r="L277" s="11" t="s">
        <v>1074</v>
      </c>
      <c r="M277" s="13">
        <v>1</v>
      </c>
      <c r="N277" s="13" t="s">
        <v>2040</v>
      </c>
      <c r="O277" s="13">
        <v>2</v>
      </c>
      <c r="P277" s="13" t="s">
        <v>1277</v>
      </c>
      <c r="Q277" s="11">
        <f>VLOOKUP(I277,edades!$B$3:$D$17,3)</f>
        <v>5</v>
      </c>
      <c r="R277" s="11" t="str">
        <f>VLOOKUP(I277,edades!$B$3:$D$17,2)</f>
        <v>de 15 a 19 años</v>
      </c>
      <c r="S277" s="46" t="s">
        <v>1074</v>
      </c>
      <c r="T277" s="11">
        <v>1</v>
      </c>
      <c r="U277" s="11">
        <v>1</v>
      </c>
    </row>
    <row r="278" spans="1:21" x14ac:dyDescent="0.25">
      <c r="A278" s="11">
        <v>277</v>
      </c>
      <c r="B278" s="11">
        <v>201505</v>
      </c>
      <c r="C278" s="11">
        <v>1234</v>
      </c>
      <c r="D278" s="11">
        <v>1</v>
      </c>
      <c r="E278" s="16" t="s">
        <v>204</v>
      </c>
      <c r="F278" s="16" t="s">
        <v>5</v>
      </c>
      <c r="G278" s="23" t="s">
        <v>1644</v>
      </c>
      <c r="H278" s="13" t="s">
        <v>1276</v>
      </c>
      <c r="I278" s="13">
        <v>32</v>
      </c>
      <c r="J278" s="14">
        <v>42134</v>
      </c>
      <c r="K278" s="11" t="s">
        <v>2071</v>
      </c>
      <c r="L278" s="11" t="s">
        <v>1042</v>
      </c>
      <c r="M278" s="13">
        <v>1</v>
      </c>
      <c r="N278" s="13" t="s">
        <v>2040</v>
      </c>
      <c r="O278" s="13">
        <v>1</v>
      </c>
      <c r="P278" s="13" t="s">
        <v>2042</v>
      </c>
      <c r="Q278" s="11">
        <f>VLOOKUP(I278,edades!$B$3:$D$17,3)</f>
        <v>9</v>
      </c>
      <c r="R278" s="11" t="str">
        <f>VLOOKUP(I278,edades!$B$3:$D$17,2)</f>
        <v>de 35 a 39 años</v>
      </c>
      <c r="S278" s="46" t="s">
        <v>1042</v>
      </c>
      <c r="T278" s="11">
        <v>1</v>
      </c>
      <c r="U278" s="11">
        <v>1</v>
      </c>
    </row>
    <row r="279" spans="1:21" x14ac:dyDescent="0.25">
      <c r="A279" s="11">
        <v>278</v>
      </c>
      <c r="B279" s="11">
        <v>201505</v>
      </c>
      <c r="C279" s="11">
        <v>1234</v>
      </c>
      <c r="D279" s="11">
        <v>1</v>
      </c>
      <c r="E279" s="16" t="s">
        <v>216</v>
      </c>
      <c r="F279" s="16" t="s">
        <v>5</v>
      </c>
      <c r="G279" s="23" t="s">
        <v>1344</v>
      </c>
      <c r="H279" s="13" t="s">
        <v>1277</v>
      </c>
      <c r="I279" s="13">
        <v>39</v>
      </c>
      <c r="J279" s="14">
        <v>42138</v>
      </c>
      <c r="K279" s="11" t="s">
        <v>2073</v>
      </c>
      <c r="L279" s="11" t="s">
        <v>337</v>
      </c>
      <c r="M279" s="13">
        <v>1</v>
      </c>
      <c r="N279" s="13" t="s">
        <v>2040</v>
      </c>
      <c r="O279" s="13">
        <v>2</v>
      </c>
      <c r="P279" s="13" t="s">
        <v>1277</v>
      </c>
      <c r="Q279" s="11">
        <f>VLOOKUP(I279,edades!$B$3:$D$17,3)</f>
        <v>9</v>
      </c>
      <c r="R279" s="11" t="str">
        <f>VLOOKUP(I279,edades!$B$3:$D$17,2)</f>
        <v>de 35 a 39 años</v>
      </c>
      <c r="S279" s="46" t="s">
        <v>337</v>
      </c>
      <c r="T279" s="11">
        <v>1</v>
      </c>
      <c r="U279" s="11">
        <v>1</v>
      </c>
    </row>
    <row r="280" spans="1:21" x14ac:dyDescent="0.25">
      <c r="A280" s="11">
        <v>279</v>
      </c>
      <c r="B280" s="11">
        <v>201505</v>
      </c>
      <c r="C280" s="11">
        <v>1234</v>
      </c>
      <c r="D280" s="11">
        <v>1</v>
      </c>
      <c r="E280" s="16" t="s">
        <v>885</v>
      </c>
      <c r="F280" s="16" t="s">
        <v>5</v>
      </c>
      <c r="G280" s="23" t="s">
        <v>1560</v>
      </c>
      <c r="H280" s="13" t="s">
        <v>1277</v>
      </c>
      <c r="I280" s="13">
        <v>32</v>
      </c>
      <c r="J280" s="14">
        <v>42129</v>
      </c>
      <c r="K280" s="11" t="s">
        <v>2071</v>
      </c>
      <c r="L280" s="11" t="s">
        <v>7</v>
      </c>
      <c r="M280" s="13">
        <v>1</v>
      </c>
      <c r="N280" s="13" t="s">
        <v>2040</v>
      </c>
      <c r="O280" s="13">
        <v>2</v>
      </c>
      <c r="P280" s="13" t="s">
        <v>1277</v>
      </c>
      <c r="Q280" s="11">
        <f>VLOOKUP(I280,edades!$B$3:$D$17,3)</f>
        <v>9</v>
      </c>
      <c r="R280" s="11" t="str">
        <f>VLOOKUP(I280,edades!$B$3:$D$17,2)</f>
        <v>de 35 a 39 años</v>
      </c>
      <c r="S280" s="46" t="s">
        <v>7</v>
      </c>
      <c r="T280" s="11">
        <v>1</v>
      </c>
      <c r="U280" s="11">
        <v>1</v>
      </c>
    </row>
    <row r="281" spans="1:21" x14ac:dyDescent="0.25">
      <c r="A281" s="11">
        <v>280</v>
      </c>
      <c r="B281" s="11">
        <v>201505</v>
      </c>
      <c r="C281" s="11">
        <v>1234</v>
      </c>
      <c r="D281" s="11">
        <v>1</v>
      </c>
      <c r="E281" s="16" t="s">
        <v>95</v>
      </c>
      <c r="F281" s="16" t="s">
        <v>5</v>
      </c>
      <c r="G281" s="23" t="s">
        <v>1729</v>
      </c>
      <c r="H281" s="13" t="s">
        <v>1276</v>
      </c>
      <c r="I281" s="13">
        <v>47</v>
      </c>
      <c r="J281" s="14">
        <v>42125</v>
      </c>
      <c r="K281" s="11" t="s">
        <v>2071</v>
      </c>
      <c r="L281" s="11" t="s">
        <v>952</v>
      </c>
      <c r="M281" s="13">
        <v>1</v>
      </c>
      <c r="N281" s="13" t="s">
        <v>2040</v>
      </c>
      <c r="O281" s="13">
        <v>1</v>
      </c>
      <c r="P281" s="13" t="s">
        <v>2042</v>
      </c>
      <c r="Q281" s="11">
        <f>VLOOKUP(I281,edades!$B$3:$D$17,3)</f>
        <v>11</v>
      </c>
      <c r="R281" s="11" t="str">
        <f>VLOOKUP(I281,edades!$B$3:$D$17,2)</f>
        <v>de 45 a 49 años</v>
      </c>
      <c r="S281" s="46" t="s">
        <v>952</v>
      </c>
      <c r="T281" s="11">
        <v>1</v>
      </c>
      <c r="U281" s="11">
        <v>1</v>
      </c>
    </row>
    <row r="282" spans="1:21" x14ac:dyDescent="0.25">
      <c r="A282" s="11">
        <v>281</v>
      </c>
      <c r="B282" s="11">
        <v>201505</v>
      </c>
      <c r="C282" s="11">
        <v>1234</v>
      </c>
      <c r="D282" s="11">
        <v>1</v>
      </c>
      <c r="E282" s="16" t="s">
        <v>809</v>
      </c>
      <c r="F282" s="16" t="s">
        <v>5</v>
      </c>
      <c r="G282" s="23" t="s">
        <v>1441</v>
      </c>
      <c r="H282" s="13" t="s">
        <v>1276</v>
      </c>
      <c r="I282" s="13">
        <v>1</v>
      </c>
      <c r="J282" s="14">
        <v>42129</v>
      </c>
      <c r="K282" s="11" t="s">
        <v>2074</v>
      </c>
      <c r="L282" s="11" t="s">
        <v>1173</v>
      </c>
      <c r="M282" s="13">
        <v>1</v>
      </c>
      <c r="N282" s="13" t="s">
        <v>2040</v>
      </c>
      <c r="O282" s="13">
        <v>1</v>
      </c>
      <c r="P282" s="13" t="s">
        <v>2042</v>
      </c>
      <c r="Q282" s="11">
        <f>VLOOKUP(I282,edades!$B$3:$D$17,3)</f>
        <v>2</v>
      </c>
      <c r="R282" s="11" t="str">
        <f>VLOOKUP(I282,edades!$B$3:$D$17,2)</f>
        <v>de 1 a 4 años</v>
      </c>
      <c r="S282" s="46" t="s">
        <v>1173</v>
      </c>
      <c r="T282" s="11">
        <v>1</v>
      </c>
      <c r="U282" s="11">
        <v>1</v>
      </c>
    </row>
    <row r="283" spans="1:21" x14ac:dyDescent="0.25">
      <c r="A283" s="11">
        <v>282</v>
      </c>
      <c r="B283" s="11">
        <v>201505</v>
      </c>
      <c r="C283" s="11">
        <v>1234</v>
      </c>
      <c r="D283" s="11">
        <v>1</v>
      </c>
      <c r="E283" s="16" t="s">
        <v>234</v>
      </c>
      <c r="F283" s="16" t="s">
        <v>5</v>
      </c>
      <c r="G283" s="23" t="s">
        <v>1442</v>
      </c>
      <c r="H283" s="13" t="s">
        <v>1277</v>
      </c>
      <c r="I283" s="13">
        <v>2</v>
      </c>
      <c r="J283" s="14">
        <v>42129</v>
      </c>
      <c r="K283" s="11" t="s">
        <v>2074</v>
      </c>
      <c r="L283" s="11" t="s">
        <v>1174</v>
      </c>
      <c r="M283" s="13">
        <v>1</v>
      </c>
      <c r="N283" s="13" t="s">
        <v>2040</v>
      </c>
      <c r="O283" s="13">
        <v>2</v>
      </c>
      <c r="P283" s="13" t="s">
        <v>1277</v>
      </c>
      <c r="Q283" s="11">
        <f>VLOOKUP(I283,edades!$B$3:$D$17,3)</f>
        <v>2</v>
      </c>
      <c r="R283" s="11" t="str">
        <f>VLOOKUP(I283,edades!$B$3:$D$17,2)</f>
        <v>de 1 a 4 años</v>
      </c>
      <c r="S283" s="46" t="s">
        <v>1174</v>
      </c>
      <c r="T283" s="11">
        <v>1</v>
      </c>
      <c r="U283" s="11">
        <v>1</v>
      </c>
    </row>
    <row r="284" spans="1:21" x14ac:dyDescent="0.25">
      <c r="A284" s="11">
        <v>283</v>
      </c>
      <c r="B284" s="11">
        <v>201505</v>
      </c>
      <c r="C284" s="11">
        <v>1234</v>
      </c>
      <c r="D284" s="11">
        <v>1</v>
      </c>
      <c r="E284" s="16" t="s">
        <v>227</v>
      </c>
      <c r="F284" s="16" t="s">
        <v>5</v>
      </c>
      <c r="G284" s="23" t="s">
        <v>1360</v>
      </c>
      <c r="H284" s="13" t="s">
        <v>1277</v>
      </c>
      <c r="I284" s="13">
        <v>45</v>
      </c>
      <c r="J284" s="14">
        <v>42134</v>
      </c>
      <c r="K284" s="11" t="s">
        <v>2073</v>
      </c>
      <c r="L284" s="11" t="s">
        <v>1010</v>
      </c>
      <c r="M284" s="13">
        <v>1</v>
      </c>
      <c r="N284" s="13" t="s">
        <v>2040</v>
      </c>
      <c r="O284" s="13">
        <v>2</v>
      </c>
      <c r="P284" s="13" t="s">
        <v>1277</v>
      </c>
      <c r="Q284" s="11">
        <f>VLOOKUP(I284,edades!$B$3:$D$17,3)</f>
        <v>11</v>
      </c>
      <c r="R284" s="11" t="str">
        <f>VLOOKUP(I284,edades!$B$3:$D$17,2)</f>
        <v>de 45 a 49 años</v>
      </c>
      <c r="S284" s="46" t="s">
        <v>1010</v>
      </c>
      <c r="T284" s="11">
        <v>1</v>
      </c>
      <c r="U284" s="11">
        <v>1</v>
      </c>
    </row>
    <row r="285" spans="1:21" x14ac:dyDescent="0.25">
      <c r="A285" s="11">
        <v>284</v>
      </c>
      <c r="B285" s="11">
        <v>201505</v>
      </c>
      <c r="C285" s="11">
        <v>1234</v>
      </c>
      <c r="D285" s="11">
        <v>1</v>
      </c>
      <c r="E285" s="16" t="s">
        <v>209</v>
      </c>
      <c r="F285" s="16" t="s">
        <v>5</v>
      </c>
      <c r="G285" s="25" t="s">
        <v>1284</v>
      </c>
      <c r="H285" s="13" t="s">
        <v>1277</v>
      </c>
      <c r="I285" s="13">
        <v>39</v>
      </c>
      <c r="J285" s="14">
        <v>42138</v>
      </c>
      <c r="K285" s="11" t="s">
        <v>2073</v>
      </c>
      <c r="L285" s="39" t="s">
        <v>1192</v>
      </c>
      <c r="M285" s="13">
        <v>1</v>
      </c>
      <c r="N285" s="13" t="s">
        <v>2040</v>
      </c>
      <c r="O285" s="13">
        <v>2</v>
      </c>
      <c r="P285" s="13" t="s">
        <v>1277</v>
      </c>
      <c r="Q285" s="11">
        <f>VLOOKUP(I285,edades!$B$3:$D$17,3)</f>
        <v>9</v>
      </c>
      <c r="R285" s="11" t="str">
        <f>VLOOKUP(I285,edades!$B$3:$D$17,2)</f>
        <v>de 35 a 39 años</v>
      </c>
      <c r="S285" s="46" t="s">
        <v>1192</v>
      </c>
      <c r="T285" s="11">
        <v>0</v>
      </c>
      <c r="U285" s="25">
        <v>1</v>
      </c>
    </row>
    <row r="286" spans="1:21" x14ac:dyDescent="0.25">
      <c r="A286" s="11">
        <v>285</v>
      </c>
      <c r="B286" s="11">
        <v>201505</v>
      </c>
      <c r="C286" s="11">
        <v>1234</v>
      </c>
      <c r="D286" s="11">
        <v>1</v>
      </c>
      <c r="E286" s="16" t="s">
        <v>660</v>
      </c>
      <c r="F286" s="16" t="s">
        <v>5</v>
      </c>
      <c r="G286" s="23" t="s">
        <v>1569</v>
      </c>
      <c r="H286" s="13" t="s">
        <v>1276</v>
      </c>
      <c r="I286" s="13">
        <v>51</v>
      </c>
      <c r="J286" s="14">
        <v>42129</v>
      </c>
      <c r="K286" s="11" t="s">
        <v>2071</v>
      </c>
      <c r="L286" s="11" t="s">
        <v>1210</v>
      </c>
      <c r="M286" s="13">
        <v>1</v>
      </c>
      <c r="N286" s="13" t="s">
        <v>2040</v>
      </c>
      <c r="O286" s="13">
        <v>1</v>
      </c>
      <c r="P286" s="13" t="s">
        <v>2042</v>
      </c>
      <c r="Q286" s="11">
        <f>VLOOKUP(I286,edades!$B$3:$D$17,3)</f>
        <v>12</v>
      </c>
      <c r="R286" s="11" t="str">
        <f>VLOOKUP(I286,edades!$B$3:$D$17,2)</f>
        <v>de 50 a 54 años</v>
      </c>
      <c r="S286" s="46" t="s">
        <v>1210</v>
      </c>
      <c r="T286" s="11">
        <v>1</v>
      </c>
      <c r="U286" s="11">
        <v>1</v>
      </c>
    </row>
    <row r="287" spans="1:21" x14ac:dyDescent="0.25">
      <c r="A287" s="11">
        <v>286</v>
      </c>
      <c r="B287" s="11">
        <v>201505</v>
      </c>
      <c r="C287" s="11">
        <v>1234</v>
      </c>
      <c r="D287" s="11">
        <v>1</v>
      </c>
      <c r="E287" s="16" t="s">
        <v>666</v>
      </c>
      <c r="F287" s="16" t="s">
        <v>5</v>
      </c>
      <c r="G287" s="23" t="s">
        <v>1758</v>
      </c>
      <c r="H287" s="13" t="s">
        <v>1276</v>
      </c>
      <c r="I287" s="13">
        <v>27</v>
      </c>
      <c r="J287" s="14">
        <v>42135</v>
      </c>
      <c r="K287" s="11" t="s">
        <v>2072</v>
      </c>
      <c r="L287" s="11" t="s">
        <v>87</v>
      </c>
      <c r="M287" s="13">
        <v>1</v>
      </c>
      <c r="N287" s="13" t="s">
        <v>2040</v>
      </c>
      <c r="O287" s="13">
        <v>1</v>
      </c>
      <c r="P287" s="13" t="s">
        <v>2042</v>
      </c>
      <c r="Q287" s="11">
        <f>VLOOKUP(I287,edades!$B$3:$D$17,3)</f>
        <v>7</v>
      </c>
      <c r="R287" s="11" t="str">
        <f>VLOOKUP(I287,edades!$B$3:$D$17,2)</f>
        <v>de 25 a 29 años</v>
      </c>
      <c r="S287" s="46" t="s">
        <v>87</v>
      </c>
      <c r="T287" s="11">
        <v>1</v>
      </c>
      <c r="U287" s="11">
        <v>1</v>
      </c>
    </row>
    <row r="288" spans="1:21" x14ac:dyDescent="0.25">
      <c r="A288" s="11">
        <v>287</v>
      </c>
      <c r="B288" s="11">
        <v>201505</v>
      </c>
      <c r="C288" s="11">
        <v>1234</v>
      </c>
      <c r="D288" s="11">
        <v>1</v>
      </c>
      <c r="E288" s="16" t="s">
        <v>650</v>
      </c>
      <c r="F288" s="16" t="s">
        <v>5</v>
      </c>
      <c r="G288" s="23" t="s">
        <v>1836</v>
      </c>
      <c r="H288" s="13" t="s">
        <v>1276</v>
      </c>
      <c r="I288" s="13">
        <v>65</v>
      </c>
      <c r="J288" s="14">
        <v>42134</v>
      </c>
      <c r="K288" s="11" t="s">
        <v>2072</v>
      </c>
      <c r="L288" s="11" t="s">
        <v>34</v>
      </c>
      <c r="M288" s="13">
        <v>1</v>
      </c>
      <c r="N288" s="13" t="s">
        <v>2040</v>
      </c>
      <c r="O288" s="13">
        <v>1</v>
      </c>
      <c r="P288" s="13" t="s">
        <v>2042</v>
      </c>
      <c r="Q288" s="11">
        <f>VLOOKUP(I288,edades!$B$3:$D$17,3)</f>
        <v>15</v>
      </c>
      <c r="R288" s="11" t="str">
        <f>VLOOKUP(I288,edades!$B$3:$D$17,2)</f>
        <v>de 65 años a más</v>
      </c>
      <c r="S288" s="46" t="s">
        <v>34</v>
      </c>
      <c r="T288" s="11">
        <v>1</v>
      </c>
      <c r="U288" s="11">
        <v>1</v>
      </c>
    </row>
    <row r="289" spans="1:21" x14ac:dyDescent="0.25">
      <c r="A289" s="11">
        <v>288</v>
      </c>
      <c r="B289" s="11">
        <v>201505</v>
      </c>
      <c r="C289" s="11">
        <v>1234</v>
      </c>
      <c r="D289" s="11">
        <v>1</v>
      </c>
      <c r="E289" s="16" t="s">
        <v>699</v>
      </c>
      <c r="F289" s="16" t="s">
        <v>5</v>
      </c>
      <c r="G289" s="23" t="s">
        <v>1551</v>
      </c>
      <c r="H289" s="13" t="s">
        <v>1277</v>
      </c>
      <c r="I289" s="13">
        <v>21</v>
      </c>
      <c r="J289" s="14">
        <v>42133</v>
      </c>
      <c r="K289" s="11" t="s">
        <v>2071</v>
      </c>
      <c r="L289" s="11" t="s">
        <v>1042</v>
      </c>
      <c r="M289" s="13">
        <v>1</v>
      </c>
      <c r="N289" s="13" t="s">
        <v>2040</v>
      </c>
      <c r="O289" s="13">
        <v>2</v>
      </c>
      <c r="P289" s="13" t="s">
        <v>1277</v>
      </c>
      <c r="Q289" s="11">
        <f>VLOOKUP(I289,edades!$B$3:$D$17,3)</f>
        <v>6</v>
      </c>
      <c r="R289" s="11" t="str">
        <f>VLOOKUP(I289,edades!$B$3:$D$17,2)</f>
        <v>de 20 a 24 años</v>
      </c>
      <c r="S289" s="46" t="s">
        <v>1042</v>
      </c>
      <c r="T289" s="11">
        <v>1</v>
      </c>
      <c r="U289" s="11">
        <v>1</v>
      </c>
    </row>
    <row r="290" spans="1:21" x14ac:dyDescent="0.25">
      <c r="A290" s="11">
        <v>289</v>
      </c>
      <c r="B290" s="11">
        <v>201505</v>
      </c>
      <c r="C290" s="11">
        <v>1234</v>
      </c>
      <c r="D290" s="11">
        <v>1</v>
      </c>
      <c r="E290" s="16" t="s">
        <v>873</v>
      </c>
      <c r="F290" s="16" t="s">
        <v>5</v>
      </c>
      <c r="G290" s="23" t="s">
        <v>1369</v>
      </c>
      <c r="H290" s="13" t="s">
        <v>1277</v>
      </c>
      <c r="I290" s="13">
        <v>54</v>
      </c>
      <c r="J290" s="14">
        <v>42125</v>
      </c>
      <c r="K290" s="11" t="s">
        <v>2073</v>
      </c>
      <c r="L290" s="11" t="s">
        <v>109</v>
      </c>
      <c r="M290" s="13">
        <v>1</v>
      </c>
      <c r="N290" s="13" t="s">
        <v>2040</v>
      </c>
      <c r="O290" s="13">
        <v>2</v>
      </c>
      <c r="P290" s="13" t="s">
        <v>1277</v>
      </c>
      <c r="Q290" s="11">
        <f>VLOOKUP(I290,edades!$B$3:$D$17,3)</f>
        <v>12</v>
      </c>
      <c r="R290" s="11" t="str">
        <f>VLOOKUP(I290,edades!$B$3:$D$17,2)</f>
        <v>de 50 a 54 años</v>
      </c>
      <c r="S290" s="46" t="s">
        <v>109</v>
      </c>
      <c r="T290" s="11">
        <v>1</v>
      </c>
      <c r="U290" s="11">
        <v>1</v>
      </c>
    </row>
    <row r="291" spans="1:21" x14ac:dyDescent="0.25">
      <c r="A291" s="11">
        <v>290</v>
      </c>
      <c r="B291" s="11">
        <v>201505</v>
      </c>
      <c r="C291" s="11">
        <v>1234</v>
      </c>
      <c r="D291" s="11">
        <v>1</v>
      </c>
      <c r="E291" s="16" t="s">
        <v>222</v>
      </c>
      <c r="F291" s="16" t="s">
        <v>5</v>
      </c>
      <c r="G291" s="23" t="s">
        <v>1299</v>
      </c>
      <c r="H291" s="13" t="s">
        <v>1277</v>
      </c>
      <c r="I291" s="13">
        <v>36</v>
      </c>
      <c r="J291" s="14">
        <v>42134</v>
      </c>
      <c r="K291" s="11" t="s">
        <v>2073</v>
      </c>
      <c r="L291" s="11" t="s">
        <v>1005</v>
      </c>
      <c r="M291" s="13">
        <v>1</v>
      </c>
      <c r="N291" s="13" t="s">
        <v>2040</v>
      </c>
      <c r="O291" s="13">
        <v>2</v>
      </c>
      <c r="P291" s="13" t="s">
        <v>1277</v>
      </c>
      <c r="Q291" s="11">
        <f>VLOOKUP(I291,edades!$B$3:$D$17,3)</f>
        <v>9</v>
      </c>
      <c r="R291" s="11" t="str">
        <f>VLOOKUP(I291,edades!$B$3:$D$17,2)</f>
        <v>de 35 a 39 años</v>
      </c>
      <c r="S291" s="46" t="s">
        <v>1005</v>
      </c>
      <c r="T291" s="11">
        <v>1</v>
      </c>
      <c r="U291" s="11">
        <v>1</v>
      </c>
    </row>
    <row r="292" spans="1:21" x14ac:dyDescent="0.25">
      <c r="A292" s="11">
        <v>291</v>
      </c>
      <c r="B292" s="11">
        <v>201505</v>
      </c>
      <c r="C292" s="11">
        <v>1234</v>
      </c>
      <c r="D292" s="11">
        <v>1</v>
      </c>
      <c r="E292" s="16" t="s">
        <v>766</v>
      </c>
      <c r="F292" s="16" t="s">
        <v>5</v>
      </c>
      <c r="G292" s="23" t="s">
        <v>1431</v>
      </c>
      <c r="H292" s="13" t="s">
        <v>1276</v>
      </c>
      <c r="I292" s="13">
        <v>4</v>
      </c>
      <c r="J292" s="14">
        <v>42141</v>
      </c>
      <c r="K292" s="11" t="s">
        <v>2074</v>
      </c>
      <c r="L292" s="11" t="s">
        <v>173</v>
      </c>
      <c r="M292" s="13">
        <v>1</v>
      </c>
      <c r="N292" s="13" t="s">
        <v>2040</v>
      </c>
      <c r="O292" s="13">
        <v>1</v>
      </c>
      <c r="P292" s="13" t="s">
        <v>2042</v>
      </c>
      <c r="Q292" s="11">
        <f>VLOOKUP(I292,edades!$B$3:$D$17,3)</f>
        <v>2</v>
      </c>
      <c r="R292" s="11" t="str">
        <f>VLOOKUP(I292,edades!$B$3:$D$17,2)</f>
        <v>de 1 a 4 años</v>
      </c>
      <c r="S292" s="46" t="s">
        <v>173</v>
      </c>
      <c r="T292" s="11">
        <v>1</v>
      </c>
      <c r="U292" s="11">
        <v>1</v>
      </c>
    </row>
    <row r="293" spans="1:21" x14ac:dyDescent="0.25">
      <c r="A293" s="11">
        <v>292</v>
      </c>
      <c r="B293" s="11">
        <v>201505</v>
      </c>
      <c r="C293" s="11">
        <v>1234</v>
      </c>
      <c r="D293" s="11">
        <v>1</v>
      </c>
      <c r="E293" s="16" t="s">
        <v>430</v>
      </c>
      <c r="F293" s="16" t="s">
        <v>5</v>
      </c>
      <c r="G293" s="23" t="s">
        <v>1421</v>
      </c>
      <c r="H293" s="13" t="s">
        <v>1276</v>
      </c>
      <c r="I293" s="13">
        <v>5</v>
      </c>
      <c r="J293" s="14">
        <v>42125</v>
      </c>
      <c r="K293" s="11" t="s">
        <v>2078</v>
      </c>
      <c r="L293" s="11" t="s">
        <v>1052</v>
      </c>
      <c r="M293" s="13">
        <v>1</v>
      </c>
      <c r="N293" s="13" t="s">
        <v>2040</v>
      </c>
      <c r="O293" s="13">
        <v>1</v>
      </c>
      <c r="P293" s="13" t="s">
        <v>2042</v>
      </c>
      <c r="Q293" s="11">
        <f>VLOOKUP(I293,edades!$B$3:$D$17,3)</f>
        <v>3</v>
      </c>
      <c r="R293" s="11" t="str">
        <f>VLOOKUP(I293,edades!$B$3:$D$17,2)</f>
        <v>de 5 a 9 años</v>
      </c>
      <c r="S293" s="46" t="s">
        <v>1052</v>
      </c>
      <c r="T293" s="11">
        <v>1</v>
      </c>
      <c r="U293" s="11">
        <v>1</v>
      </c>
    </row>
    <row r="294" spans="1:21" x14ac:dyDescent="0.25">
      <c r="A294" s="11">
        <v>293</v>
      </c>
      <c r="B294" s="11">
        <v>201505</v>
      </c>
      <c r="C294" s="11">
        <v>1234</v>
      </c>
      <c r="D294" s="11">
        <v>1</v>
      </c>
      <c r="E294" s="16" t="s">
        <v>214</v>
      </c>
      <c r="F294" s="16" t="s">
        <v>5</v>
      </c>
      <c r="G294" s="23" t="s">
        <v>1361</v>
      </c>
      <c r="H294" s="13" t="s">
        <v>1277</v>
      </c>
      <c r="I294" s="13">
        <v>44</v>
      </c>
      <c r="J294" s="14">
        <v>42138</v>
      </c>
      <c r="K294" s="11" t="s">
        <v>2073</v>
      </c>
      <c r="L294" s="11" t="s">
        <v>1196</v>
      </c>
      <c r="M294" s="13">
        <v>1</v>
      </c>
      <c r="N294" s="13" t="s">
        <v>2040</v>
      </c>
      <c r="O294" s="13">
        <v>2</v>
      </c>
      <c r="P294" s="13" t="s">
        <v>1277</v>
      </c>
      <c r="Q294" s="11">
        <f>VLOOKUP(I294,edades!$B$3:$D$17,3)</f>
        <v>10</v>
      </c>
      <c r="R294" s="11" t="str">
        <f>VLOOKUP(I294,edades!$B$3:$D$17,2)</f>
        <v>de 40 a 44 años</v>
      </c>
      <c r="S294" s="46" t="s">
        <v>1196</v>
      </c>
      <c r="T294" s="11">
        <v>1</v>
      </c>
      <c r="U294" s="11">
        <v>1</v>
      </c>
    </row>
    <row r="295" spans="1:21" x14ac:dyDescent="0.25">
      <c r="A295" s="11">
        <v>294</v>
      </c>
      <c r="B295" s="11">
        <v>201505</v>
      </c>
      <c r="C295" s="11">
        <v>1234</v>
      </c>
      <c r="D295" s="11">
        <v>1</v>
      </c>
      <c r="E295" s="16" t="s">
        <v>329</v>
      </c>
      <c r="F295" s="16" t="s">
        <v>5</v>
      </c>
      <c r="G295" s="23" t="s">
        <v>1310</v>
      </c>
      <c r="H295" s="13" t="s">
        <v>1277</v>
      </c>
      <c r="I295" s="13">
        <v>44</v>
      </c>
      <c r="J295" s="14">
        <v>42134</v>
      </c>
      <c r="K295" s="11" t="s">
        <v>2073</v>
      </c>
      <c r="L295" s="11" t="s">
        <v>1019</v>
      </c>
      <c r="M295" s="13">
        <v>1</v>
      </c>
      <c r="N295" s="13" t="s">
        <v>2040</v>
      </c>
      <c r="O295" s="13">
        <v>2</v>
      </c>
      <c r="P295" s="13" t="s">
        <v>1277</v>
      </c>
      <c r="Q295" s="11">
        <f>VLOOKUP(I295,edades!$B$3:$D$17,3)</f>
        <v>10</v>
      </c>
      <c r="R295" s="11" t="str">
        <f>VLOOKUP(I295,edades!$B$3:$D$17,2)</f>
        <v>de 40 a 44 años</v>
      </c>
      <c r="S295" s="46" t="s">
        <v>1019</v>
      </c>
      <c r="T295" s="11">
        <v>1</v>
      </c>
      <c r="U295" s="11">
        <v>1</v>
      </c>
    </row>
    <row r="296" spans="1:21" x14ac:dyDescent="0.25">
      <c r="A296" s="11">
        <v>295</v>
      </c>
      <c r="B296" s="11">
        <v>201505</v>
      </c>
      <c r="C296" s="11">
        <v>1234</v>
      </c>
      <c r="D296" s="11">
        <v>1</v>
      </c>
      <c r="E296" s="16" t="s">
        <v>905</v>
      </c>
      <c r="F296" s="16" t="s">
        <v>5</v>
      </c>
      <c r="G296" s="23" t="s">
        <v>1750</v>
      </c>
      <c r="H296" s="13" t="s">
        <v>1276</v>
      </c>
      <c r="I296" s="13">
        <v>49</v>
      </c>
      <c r="J296" s="14">
        <v>42134</v>
      </c>
      <c r="K296" s="11" t="s">
        <v>2071</v>
      </c>
      <c r="L296" s="11" t="s">
        <v>7</v>
      </c>
      <c r="M296" s="13">
        <v>1</v>
      </c>
      <c r="N296" s="13" t="s">
        <v>2040</v>
      </c>
      <c r="O296" s="13">
        <v>1</v>
      </c>
      <c r="P296" s="13" t="s">
        <v>2042</v>
      </c>
      <c r="Q296" s="11">
        <f>VLOOKUP(I296,edades!$B$3:$D$17,3)</f>
        <v>11</v>
      </c>
      <c r="R296" s="11" t="str">
        <f>VLOOKUP(I296,edades!$B$3:$D$17,2)</f>
        <v>de 45 a 49 años</v>
      </c>
      <c r="S296" s="46" t="s">
        <v>7</v>
      </c>
      <c r="T296" s="11">
        <v>1</v>
      </c>
      <c r="U296" s="11">
        <v>1</v>
      </c>
    </row>
    <row r="297" spans="1:21" x14ac:dyDescent="0.25">
      <c r="A297" s="11">
        <v>296</v>
      </c>
      <c r="B297" s="11">
        <v>201505</v>
      </c>
      <c r="C297" s="11">
        <v>1234</v>
      </c>
      <c r="D297" s="11">
        <v>1</v>
      </c>
      <c r="E297" s="16" t="s">
        <v>133</v>
      </c>
      <c r="F297" s="16" t="s">
        <v>5</v>
      </c>
      <c r="G297" s="23" t="s">
        <v>1809</v>
      </c>
      <c r="H297" s="13" t="s">
        <v>1277</v>
      </c>
      <c r="I297" s="13">
        <v>61</v>
      </c>
      <c r="J297" s="14">
        <v>42125</v>
      </c>
      <c r="K297" s="11" t="s">
        <v>2072</v>
      </c>
      <c r="L297" s="11" t="s">
        <v>134</v>
      </c>
      <c r="M297" s="13">
        <v>1</v>
      </c>
      <c r="N297" s="13" t="s">
        <v>2040</v>
      </c>
      <c r="O297" s="13">
        <v>2</v>
      </c>
      <c r="P297" s="13" t="s">
        <v>1277</v>
      </c>
      <c r="Q297" s="11">
        <f>VLOOKUP(I297,edades!$B$3:$D$17,3)</f>
        <v>14</v>
      </c>
      <c r="R297" s="11" t="str">
        <f>VLOOKUP(I297,edades!$B$3:$D$17,2)</f>
        <v>de 60 a 64 años</v>
      </c>
      <c r="S297" s="46" t="s">
        <v>134</v>
      </c>
      <c r="T297" s="11">
        <v>1</v>
      </c>
      <c r="U297" s="11">
        <v>1</v>
      </c>
    </row>
    <row r="298" spans="1:21" x14ac:dyDescent="0.25">
      <c r="A298" s="11">
        <v>297</v>
      </c>
      <c r="B298" s="11">
        <v>201505</v>
      </c>
      <c r="C298" s="11">
        <v>1234</v>
      </c>
      <c r="D298" s="11">
        <v>1</v>
      </c>
      <c r="E298" s="16" t="s">
        <v>136</v>
      </c>
      <c r="F298" s="16" t="s">
        <v>5</v>
      </c>
      <c r="G298" s="23" t="s">
        <v>1794</v>
      </c>
      <c r="H298" s="13" t="s">
        <v>1276</v>
      </c>
      <c r="I298" s="13">
        <v>34</v>
      </c>
      <c r="J298" s="14">
        <v>42125</v>
      </c>
      <c r="K298" s="11" t="s">
        <v>2072</v>
      </c>
      <c r="L298" s="11" t="s">
        <v>22</v>
      </c>
      <c r="M298" s="13">
        <v>1</v>
      </c>
      <c r="N298" s="13" t="s">
        <v>2040</v>
      </c>
      <c r="O298" s="13">
        <v>1</v>
      </c>
      <c r="P298" s="13" t="s">
        <v>2042</v>
      </c>
      <c r="Q298" s="11">
        <f>VLOOKUP(I298,edades!$B$3:$D$17,3)</f>
        <v>9</v>
      </c>
      <c r="R298" s="11" t="str">
        <f>VLOOKUP(I298,edades!$B$3:$D$17,2)</f>
        <v>de 35 a 39 años</v>
      </c>
      <c r="S298" s="46" t="s">
        <v>22</v>
      </c>
      <c r="T298" s="11">
        <v>1</v>
      </c>
      <c r="U298" s="11">
        <v>1</v>
      </c>
    </row>
    <row r="299" spans="1:21" x14ac:dyDescent="0.25">
      <c r="A299" s="11">
        <v>298</v>
      </c>
      <c r="B299" s="11">
        <v>201505</v>
      </c>
      <c r="C299" s="11">
        <v>1234</v>
      </c>
      <c r="D299" s="11">
        <v>1</v>
      </c>
      <c r="E299" s="16" t="s">
        <v>229</v>
      </c>
      <c r="F299" s="16" t="s">
        <v>5</v>
      </c>
      <c r="G299" s="23" t="s">
        <v>1399</v>
      </c>
      <c r="H299" s="13" t="s">
        <v>1276</v>
      </c>
      <c r="I299" s="13">
        <v>0</v>
      </c>
      <c r="J299" s="14">
        <v>42129</v>
      </c>
      <c r="K299" s="11" t="s">
        <v>2074</v>
      </c>
      <c r="L299" s="11" t="s">
        <v>1172</v>
      </c>
      <c r="M299" s="13">
        <v>1</v>
      </c>
      <c r="N299" s="13" t="s">
        <v>2040</v>
      </c>
      <c r="O299" s="13">
        <v>1</v>
      </c>
      <c r="P299" s="13" t="s">
        <v>2042</v>
      </c>
      <c r="Q299" s="11">
        <f>VLOOKUP(I299,edades!$B$3:$D$17,3)</f>
        <v>1</v>
      </c>
      <c r="R299" s="11" t="str">
        <f>VLOOKUP(I299,edades!$B$3:$D$17,2)</f>
        <v>Menores  de 1 año</v>
      </c>
      <c r="S299" s="46" t="s">
        <v>1172</v>
      </c>
      <c r="T299" s="11">
        <v>1</v>
      </c>
      <c r="U299" s="11">
        <v>1</v>
      </c>
    </row>
    <row r="300" spans="1:21" x14ac:dyDescent="0.25">
      <c r="A300" s="11">
        <v>299</v>
      </c>
      <c r="B300" s="11">
        <v>201505</v>
      </c>
      <c r="C300" s="11">
        <v>1234</v>
      </c>
      <c r="D300" s="11">
        <v>1</v>
      </c>
      <c r="E300" s="16" t="s">
        <v>798</v>
      </c>
      <c r="F300" s="16" t="s">
        <v>5</v>
      </c>
      <c r="G300" s="23" t="s">
        <v>1316</v>
      </c>
      <c r="H300" s="13" t="s">
        <v>1277</v>
      </c>
      <c r="I300" s="13">
        <v>48</v>
      </c>
      <c r="J300" s="14">
        <v>42133</v>
      </c>
      <c r="K300" s="11" t="s">
        <v>2073</v>
      </c>
      <c r="L300" s="11" t="s">
        <v>1007</v>
      </c>
      <c r="M300" s="13">
        <v>1</v>
      </c>
      <c r="N300" s="13" t="s">
        <v>2040</v>
      </c>
      <c r="O300" s="13">
        <v>2</v>
      </c>
      <c r="P300" s="13" t="s">
        <v>1277</v>
      </c>
      <c r="Q300" s="11">
        <f>VLOOKUP(I300,edades!$B$3:$D$17,3)</f>
        <v>11</v>
      </c>
      <c r="R300" s="11" t="str">
        <f>VLOOKUP(I300,edades!$B$3:$D$17,2)</f>
        <v>de 45 a 49 años</v>
      </c>
      <c r="S300" s="46" t="s">
        <v>1007</v>
      </c>
      <c r="T300" s="11">
        <v>1</v>
      </c>
      <c r="U300" s="11">
        <v>1</v>
      </c>
    </row>
    <row r="301" spans="1:21" x14ac:dyDescent="0.25">
      <c r="A301" s="11">
        <v>300</v>
      </c>
      <c r="B301" s="11">
        <v>201505</v>
      </c>
      <c r="C301" s="11">
        <v>1234</v>
      </c>
      <c r="D301" s="11">
        <v>1</v>
      </c>
      <c r="E301" s="16" t="s">
        <v>520</v>
      </c>
      <c r="F301" s="16" t="s">
        <v>5</v>
      </c>
      <c r="G301" s="23" t="s">
        <v>1343</v>
      </c>
      <c r="H301" s="13" t="s">
        <v>1277</v>
      </c>
      <c r="I301" s="13">
        <v>41</v>
      </c>
      <c r="J301" s="14">
        <v>42134</v>
      </c>
      <c r="K301" s="11" t="s">
        <v>2073</v>
      </c>
      <c r="L301" s="11" t="s">
        <v>1011</v>
      </c>
      <c r="M301" s="13">
        <v>1</v>
      </c>
      <c r="N301" s="13" t="s">
        <v>2040</v>
      </c>
      <c r="O301" s="13">
        <v>2</v>
      </c>
      <c r="P301" s="13" t="s">
        <v>1277</v>
      </c>
      <c r="Q301" s="11">
        <f>VLOOKUP(I301,edades!$B$3:$D$17,3)</f>
        <v>10</v>
      </c>
      <c r="R301" s="11" t="str">
        <f>VLOOKUP(I301,edades!$B$3:$D$17,2)</f>
        <v>de 40 a 44 años</v>
      </c>
      <c r="S301" s="46" t="s">
        <v>1011</v>
      </c>
      <c r="T301" s="11">
        <v>1</v>
      </c>
      <c r="U301" s="11">
        <v>1</v>
      </c>
    </row>
    <row r="302" spans="1:21" x14ac:dyDescent="0.25">
      <c r="A302" s="11">
        <v>301</v>
      </c>
      <c r="B302" s="11">
        <v>201505</v>
      </c>
      <c r="C302" s="11">
        <v>1234</v>
      </c>
      <c r="D302" s="11">
        <v>1</v>
      </c>
      <c r="E302" s="16" t="s">
        <v>340</v>
      </c>
      <c r="F302" s="16" t="s">
        <v>5</v>
      </c>
      <c r="G302" s="23" t="s">
        <v>1294</v>
      </c>
      <c r="H302" s="13" t="s">
        <v>1277</v>
      </c>
      <c r="I302" s="13">
        <v>36</v>
      </c>
      <c r="J302" s="14">
        <v>42138</v>
      </c>
      <c r="K302" s="11" t="s">
        <v>2073</v>
      </c>
      <c r="L302" s="11" t="s">
        <v>1205</v>
      </c>
      <c r="M302" s="13">
        <v>1</v>
      </c>
      <c r="N302" s="13" t="s">
        <v>2040</v>
      </c>
      <c r="O302" s="13">
        <v>2</v>
      </c>
      <c r="P302" s="13" t="s">
        <v>1277</v>
      </c>
      <c r="Q302" s="11">
        <f>VLOOKUP(I302,edades!$B$3:$D$17,3)</f>
        <v>9</v>
      </c>
      <c r="R302" s="11" t="str">
        <f>VLOOKUP(I302,edades!$B$3:$D$17,2)</f>
        <v>de 35 a 39 años</v>
      </c>
      <c r="S302" s="46" t="s">
        <v>1205</v>
      </c>
      <c r="T302" s="11">
        <v>1</v>
      </c>
      <c r="U302" s="11">
        <v>1</v>
      </c>
    </row>
    <row r="303" spans="1:21" x14ac:dyDescent="0.25">
      <c r="A303" s="11">
        <v>302</v>
      </c>
      <c r="B303" s="11">
        <v>201505</v>
      </c>
      <c r="C303" s="11">
        <v>1234</v>
      </c>
      <c r="D303" s="11">
        <v>1</v>
      </c>
      <c r="E303" s="16" t="s">
        <v>321</v>
      </c>
      <c r="F303" s="16" t="s">
        <v>5</v>
      </c>
      <c r="G303" s="23" t="s">
        <v>1646</v>
      </c>
      <c r="H303" s="13" t="s">
        <v>1276</v>
      </c>
      <c r="I303" s="13">
        <v>33</v>
      </c>
      <c r="J303" s="14">
        <v>42134</v>
      </c>
      <c r="K303" s="11" t="s">
        <v>2071</v>
      </c>
      <c r="L303" s="11" t="s">
        <v>322</v>
      </c>
      <c r="M303" s="13">
        <v>1</v>
      </c>
      <c r="N303" s="13" t="s">
        <v>2040</v>
      </c>
      <c r="O303" s="13">
        <v>1</v>
      </c>
      <c r="P303" s="13" t="s">
        <v>2042</v>
      </c>
      <c r="Q303" s="11">
        <f>VLOOKUP(I303,edades!$B$3:$D$17,3)</f>
        <v>9</v>
      </c>
      <c r="R303" s="11" t="str">
        <f>VLOOKUP(I303,edades!$B$3:$D$17,2)</f>
        <v>de 35 a 39 años</v>
      </c>
      <c r="S303" s="46" t="s">
        <v>322</v>
      </c>
      <c r="T303" s="11">
        <v>1</v>
      </c>
      <c r="U303" s="11">
        <v>1</v>
      </c>
    </row>
    <row r="304" spans="1:21" x14ac:dyDescent="0.25">
      <c r="A304" s="11">
        <v>303</v>
      </c>
      <c r="B304" s="11">
        <v>201505</v>
      </c>
      <c r="C304" s="11">
        <v>1234</v>
      </c>
      <c r="D304" s="11">
        <v>1</v>
      </c>
      <c r="E304" s="16" t="s">
        <v>333</v>
      </c>
      <c r="F304" s="16" t="s">
        <v>5</v>
      </c>
      <c r="G304" s="23" t="s">
        <v>1796</v>
      </c>
      <c r="H304" s="13" t="s">
        <v>1276</v>
      </c>
      <c r="I304" s="13">
        <v>30</v>
      </c>
      <c r="J304" s="14">
        <v>42135</v>
      </c>
      <c r="K304" s="11" t="s">
        <v>2072</v>
      </c>
      <c r="L304" s="11" t="s">
        <v>69</v>
      </c>
      <c r="M304" s="13">
        <v>1</v>
      </c>
      <c r="N304" s="13" t="s">
        <v>2040</v>
      </c>
      <c r="O304" s="13">
        <v>1</v>
      </c>
      <c r="P304" s="13" t="s">
        <v>2042</v>
      </c>
      <c r="Q304" s="11">
        <f>VLOOKUP(I304,edades!$B$3:$D$17,3)</f>
        <v>8</v>
      </c>
      <c r="R304" s="11" t="str">
        <f>VLOOKUP(I304,edades!$B$3:$D$17,2)</f>
        <v>de 30 a 34 años</v>
      </c>
      <c r="S304" s="46" t="s">
        <v>69</v>
      </c>
      <c r="T304" s="11">
        <v>1</v>
      </c>
      <c r="U304" s="11">
        <v>1</v>
      </c>
    </row>
    <row r="305" spans="1:21" x14ac:dyDescent="0.25">
      <c r="A305" s="11">
        <v>304</v>
      </c>
      <c r="B305" s="11">
        <v>201505</v>
      </c>
      <c r="C305" s="11">
        <v>1234</v>
      </c>
      <c r="D305" s="11">
        <v>1</v>
      </c>
      <c r="E305" s="16" t="s">
        <v>492</v>
      </c>
      <c r="F305" s="16" t="s">
        <v>5</v>
      </c>
      <c r="G305" s="23" t="s">
        <v>1356</v>
      </c>
      <c r="H305" s="13" t="s">
        <v>1277</v>
      </c>
      <c r="I305" s="13">
        <v>46</v>
      </c>
      <c r="J305" s="14">
        <v>42125</v>
      </c>
      <c r="K305" s="11" t="s">
        <v>2073</v>
      </c>
      <c r="L305" s="11" t="s">
        <v>1100</v>
      </c>
      <c r="M305" s="13">
        <v>1</v>
      </c>
      <c r="N305" s="13" t="s">
        <v>2040</v>
      </c>
      <c r="O305" s="13">
        <v>2</v>
      </c>
      <c r="P305" s="13" t="s">
        <v>1277</v>
      </c>
      <c r="Q305" s="11">
        <f>VLOOKUP(I305,edades!$B$3:$D$17,3)</f>
        <v>11</v>
      </c>
      <c r="R305" s="11" t="str">
        <f>VLOOKUP(I305,edades!$B$3:$D$17,2)</f>
        <v>de 45 a 49 años</v>
      </c>
      <c r="S305" s="46" t="s">
        <v>1100</v>
      </c>
      <c r="T305" s="11">
        <v>1</v>
      </c>
      <c r="U305" s="11">
        <v>1</v>
      </c>
    </row>
    <row r="306" spans="1:21" x14ac:dyDescent="0.25">
      <c r="A306" s="11">
        <v>305</v>
      </c>
      <c r="B306" s="11">
        <v>201505</v>
      </c>
      <c r="C306" s="11">
        <v>1234</v>
      </c>
      <c r="D306" s="11">
        <v>1</v>
      </c>
      <c r="E306" s="16" t="s">
        <v>604</v>
      </c>
      <c r="F306" s="16" t="s">
        <v>5</v>
      </c>
      <c r="G306" s="23" t="s">
        <v>1617</v>
      </c>
      <c r="H306" s="13" t="s">
        <v>1276</v>
      </c>
      <c r="I306" s="13">
        <v>52</v>
      </c>
      <c r="J306" s="14">
        <v>42134</v>
      </c>
      <c r="K306" s="11" t="s">
        <v>2071</v>
      </c>
      <c r="L306" s="11" t="s">
        <v>20</v>
      </c>
      <c r="M306" s="13">
        <v>1</v>
      </c>
      <c r="N306" s="13" t="s">
        <v>2040</v>
      </c>
      <c r="O306" s="13">
        <v>1</v>
      </c>
      <c r="P306" s="13" t="s">
        <v>2042</v>
      </c>
      <c r="Q306" s="11">
        <f>VLOOKUP(I306,edades!$B$3:$D$17,3)</f>
        <v>12</v>
      </c>
      <c r="R306" s="11" t="str">
        <f>VLOOKUP(I306,edades!$B$3:$D$17,2)</f>
        <v>de 50 a 54 años</v>
      </c>
      <c r="S306" s="46" t="s">
        <v>20</v>
      </c>
      <c r="T306" s="11">
        <v>1</v>
      </c>
      <c r="U306" s="11">
        <v>1</v>
      </c>
    </row>
    <row r="307" spans="1:21" x14ac:dyDescent="0.25">
      <c r="A307" s="11">
        <v>306</v>
      </c>
      <c r="B307" s="11">
        <v>201505</v>
      </c>
      <c r="C307" s="11">
        <v>1234</v>
      </c>
      <c r="D307" s="11">
        <v>1</v>
      </c>
      <c r="E307" s="16" t="s">
        <v>327</v>
      </c>
      <c r="F307" s="16" t="s">
        <v>5</v>
      </c>
      <c r="G307" s="23" t="s">
        <v>1643</v>
      </c>
      <c r="H307" s="13" t="s">
        <v>1277</v>
      </c>
      <c r="I307" s="13">
        <v>24</v>
      </c>
      <c r="J307" s="14">
        <v>42134</v>
      </c>
      <c r="K307" s="11" t="s">
        <v>2071</v>
      </c>
      <c r="L307" s="11" t="s">
        <v>74</v>
      </c>
      <c r="M307" s="13">
        <v>1</v>
      </c>
      <c r="N307" s="13" t="s">
        <v>2040</v>
      </c>
      <c r="O307" s="13">
        <v>2</v>
      </c>
      <c r="P307" s="13" t="s">
        <v>1277</v>
      </c>
      <c r="Q307" s="11">
        <f>VLOOKUP(I307,edades!$B$3:$D$17,3)</f>
        <v>6</v>
      </c>
      <c r="R307" s="11" t="str">
        <f>VLOOKUP(I307,edades!$B$3:$D$17,2)</f>
        <v>de 20 a 24 años</v>
      </c>
      <c r="S307" s="46" t="s">
        <v>74</v>
      </c>
      <c r="T307" s="11">
        <v>1</v>
      </c>
      <c r="U307" s="11">
        <v>1</v>
      </c>
    </row>
    <row r="308" spans="1:21" x14ac:dyDescent="0.25">
      <c r="A308" s="11">
        <v>307</v>
      </c>
      <c r="B308" s="11">
        <v>201505</v>
      </c>
      <c r="C308" s="11">
        <v>1234</v>
      </c>
      <c r="D308" s="11">
        <v>1</v>
      </c>
      <c r="E308" s="16" t="s">
        <v>296</v>
      </c>
      <c r="F308" s="16" t="s">
        <v>5</v>
      </c>
      <c r="G308" s="37" t="s">
        <v>1285</v>
      </c>
      <c r="H308" s="13" t="s">
        <v>1277</v>
      </c>
      <c r="I308" s="13">
        <v>41</v>
      </c>
      <c r="J308" s="14">
        <v>42134</v>
      </c>
      <c r="K308" s="11" t="s">
        <v>2073</v>
      </c>
      <c r="L308" s="12" t="s">
        <v>1017</v>
      </c>
      <c r="M308" s="13">
        <v>1</v>
      </c>
      <c r="N308" s="13" t="s">
        <v>2040</v>
      </c>
      <c r="O308" s="13">
        <v>2</v>
      </c>
      <c r="P308" s="13" t="s">
        <v>1277</v>
      </c>
      <c r="Q308" s="11">
        <f>VLOOKUP(I308,edades!$B$3:$D$17,3)</f>
        <v>10</v>
      </c>
      <c r="R308" s="11" t="str">
        <f>VLOOKUP(I308,edades!$B$3:$D$17,2)</f>
        <v>de 40 a 44 años</v>
      </c>
      <c r="S308" s="46" t="s">
        <v>1017</v>
      </c>
      <c r="T308" s="37">
        <v>1</v>
      </c>
      <c r="U308" s="37">
        <v>1</v>
      </c>
    </row>
    <row r="309" spans="1:21" x14ac:dyDescent="0.25">
      <c r="A309" s="11">
        <v>308</v>
      </c>
      <c r="B309" s="11">
        <v>201505</v>
      </c>
      <c r="C309" s="11">
        <v>1234</v>
      </c>
      <c r="D309" s="11">
        <v>1</v>
      </c>
      <c r="E309" s="16" t="s">
        <v>312</v>
      </c>
      <c r="F309" s="16" t="s">
        <v>5</v>
      </c>
      <c r="G309" s="23" t="s">
        <v>1405</v>
      </c>
      <c r="H309" s="13" t="s">
        <v>1276</v>
      </c>
      <c r="I309" s="13">
        <v>60</v>
      </c>
      <c r="J309" s="14">
        <v>42141</v>
      </c>
      <c r="K309" s="11" t="s">
        <v>2074</v>
      </c>
      <c r="L309" s="11" t="s">
        <v>1080</v>
      </c>
      <c r="M309" s="13">
        <v>1</v>
      </c>
      <c r="N309" s="13" t="s">
        <v>2040</v>
      </c>
      <c r="O309" s="13">
        <v>1</v>
      </c>
      <c r="P309" s="13" t="s">
        <v>2042</v>
      </c>
      <c r="Q309" s="11">
        <f>VLOOKUP(I309,edades!$B$3:$D$17,3)</f>
        <v>14</v>
      </c>
      <c r="R309" s="11" t="str">
        <f>VLOOKUP(I309,edades!$B$3:$D$17,2)</f>
        <v>de 60 a 64 años</v>
      </c>
      <c r="S309" s="46" t="s">
        <v>1080</v>
      </c>
      <c r="T309" s="11">
        <v>1</v>
      </c>
      <c r="U309" s="11">
        <v>1</v>
      </c>
    </row>
    <row r="310" spans="1:21" x14ac:dyDescent="0.25">
      <c r="A310" s="11">
        <v>309</v>
      </c>
      <c r="B310" s="11">
        <v>201505</v>
      </c>
      <c r="C310" s="11">
        <v>1234</v>
      </c>
      <c r="D310" s="11">
        <v>1</v>
      </c>
      <c r="E310" s="16" t="s">
        <v>594</v>
      </c>
      <c r="F310" s="16" t="s">
        <v>5</v>
      </c>
      <c r="G310" s="23" t="s">
        <v>1654</v>
      </c>
      <c r="H310" s="13" t="s">
        <v>1276</v>
      </c>
      <c r="I310" s="13">
        <v>20</v>
      </c>
      <c r="J310" s="14">
        <v>42135</v>
      </c>
      <c r="K310" s="11" t="s">
        <v>2071</v>
      </c>
      <c r="L310" s="11" t="s">
        <v>6</v>
      </c>
      <c r="M310" s="13">
        <v>1</v>
      </c>
      <c r="N310" s="13" t="s">
        <v>2040</v>
      </c>
      <c r="O310" s="13">
        <v>1</v>
      </c>
      <c r="P310" s="13" t="s">
        <v>2042</v>
      </c>
      <c r="Q310" s="11">
        <f>VLOOKUP(I310,edades!$B$3:$D$17,3)</f>
        <v>6</v>
      </c>
      <c r="R310" s="11" t="str">
        <f>VLOOKUP(I310,edades!$B$3:$D$17,2)</f>
        <v>de 20 a 24 años</v>
      </c>
      <c r="S310" s="46" t="s">
        <v>6</v>
      </c>
      <c r="T310" s="11">
        <v>1</v>
      </c>
      <c r="U310" s="11">
        <v>1</v>
      </c>
    </row>
    <row r="311" spans="1:21" x14ac:dyDescent="0.25">
      <c r="A311" s="11">
        <v>310</v>
      </c>
      <c r="B311" s="11">
        <v>201505</v>
      </c>
      <c r="C311" s="11">
        <v>1234</v>
      </c>
      <c r="D311" s="11">
        <v>1</v>
      </c>
      <c r="E311" s="16" t="s">
        <v>554</v>
      </c>
      <c r="F311" s="16" t="s">
        <v>5</v>
      </c>
      <c r="G311" s="23" t="s">
        <v>1302</v>
      </c>
      <c r="H311" s="13" t="s">
        <v>1277</v>
      </c>
      <c r="I311" s="13">
        <v>38</v>
      </c>
      <c r="J311" s="14">
        <v>42130</v>
      </c>
      <c r="K311" s="11" t="s">
        <v>2073</v>
      </c>
      <c r="L311" s="11" t="s">
        <v>1000</v>
      </c>
      <c r="M311" s="13">
        <v>1</v>
      </c>
      <c r="N311" s="13" t="s">
        <v>2040</v>
      </c>
      <c r="O311" s="13">
        <v>2</v>
      </c>
      <c r="P311" s="13" t="s">
        <v>1277</v>
      </c>
      <c r="Q311" s="11">
        <f>VLOOKUP(I311,edades!$B$3:$D$17,3)</f>
        <v>9</v>
      </c>
      <c r="R311" s="11" t="str">
        <f>VLOOKUP(I311,edades!$B$3:$D$17,2)</f>
        <v>de 35 a 39 años</v>
      </c>
      <c r="S311" s="46" t="s">
        <v>1000</v>
      </c>
      <c r="T311" s="11">
        <v>1</v>
      </c>
      <c r="U311" s="11">
        <v>1</v>
      </c>
    </row>
    <row r="312" spans="1:21" x14ac:dyDescent="0.25">
      <c r="A312" s="11">
        <v>311</v>
      </c>
      <c r="B312" s="11">
        <v>201505</v>
      </c>
      <c r="C312" s="11">
        <v>1234</v>
      </c>
      <c r="D312" s="11">
        <v>1</v>
      </c>
      <c r="E312" s="16" t="s">
        <v>741</v>
      </c>
      <c r="F312" s="16" t="s">
        <v>5</v>
      </c>
      <c r="G312" s="23" t="s">
        <v>1466</v>
      </c>
      <c r="H312" s="13" t="s">
        <v>1276</v>
      </c>
      <c r="I312" s="13">
        <v>37</v>
      </c>
      <c r="J312" s="14">
        <v>42129</v>
      </c>
      <c r="K312" s="11" t="s">
        <v>2074</v>
      </c>
      <c r="L312" s="11" t="s">
        <v>1161</v>
      </c>
      <c r="M312" s="13">
        <v>1</v>
      </c>
      <c r="N312" s="13" t="s">
        <v>2040</v>
      </c>
      <c r="O312" s="13">
        <v>1</v>
      </c>
      <c r="P312" s="13" t="s">
        <v>2042</v>
      </c>
      <c r="Q312" s="11">
        <f>VLOOKUP(I312,edades!$B$3:$D$17,3)</f>
        <v>9</v>
      </c>
      <c r="R312" s="11" t="str">
        <f>VLOOKUP(I312,edades!$B$3:$D$17,2)</f>
        <v>de 35 a 39 años</v>
      </c>
      <c r="S312" s="46" t="s">
        <v>1161</v>
      </c>
      <c r="T312" s="11">
        <v>1</v>
      </c>
      <c r="U312" s="11">
        <v>1</v>
      </c>
    </row>
    <row r="313" spans="1:21" x14ac:dyDescent="0.25">
      <c r="A313" s="11">
        <v>312</v>
      </c>
      <c r="B313" s="11">
        <v>201505</v>
      </c>
      <c r="C313" s="11">
        <v>1234</v>
      </c>
      <c r="D313" s="11">
        <v>1</v>
      </c>
      <c r="E313" s="16" t="s">
        <v>917</v>
      </c>
      <c r="F313" s="16" t="s">
        <v>5</v>
      </c>
      <c r="G313" s="24" t="s">
        <v>1288</v>
      </c>
      <c r="H313" s="13" t="s">
        <v>1277</v>
      </c>
      <c r="I313" s="13">
        <v>29</v>
      </c>
      <c r="J313" s="14">
        <v>42138</v>
      </c>
      <c r="K313" s="11" t="s">
        <v>2073</v>
      </c>
      <c r="L313" s="11" t="s">
        <v>1207</v>
      </c>
      <c r="M313" s="13">
        <v>1</v>
      </c>
      <c r="N313" s="13" t="s">
        <v>2040</v>
      </c>
      <c r="O313" s="13">
        <v>2</v>
      </c>
      <c r="P313" s="13" t="s">
        <v>1277</v>
      </c>
      <c r="Q313" s="11">
        <f>VLOOKUP(I313,edades!$B$3:$D$17,3)</f>
        <v>7</v>
      </c>
      <c r="R313" s="11" t="str">
        <f>VLOOKUP(I313,edades!$B$3:$D$17,2)</f>
        <v>de 25 a 29 años</v>
      </c>
      <c r="S313" s="46" t="s">
        <v>1207</v>
      </c>
      <c r="T313" s="11">
        <v>0</v>
      </c>
      <c r="U313" s="24">
        <v>1</v>
      </c>
    </row>
    <row r="314" spans="1:21" x14ac:dyDescent="0.25">
      <c r="A314" s="11">
        <v>313</v>
      </c>
      <c r="B314" s="11">
        <v>201505</v>
      </c>
      <c r="C314" s="11">
        <v>1234</v>
      </c>
      <c r="D314" s="11">
        <v>1</v>
      </c>
      <c r="E314" s="16" t="s">
        <v>797</v>
      </c>
      <c r="F314" s="16" t="s">
        <v>5</v>
      </c>
      <c r="G314" s="23" t="s">
        <v>1337</v>
      </c>
      <c r="H314" s="13" t="s">
        <v>1277</v>
      </c>
      <c r="I314" s="13">
        <v>66</v>
      </c>
      <c r="J314" s="14">
        <v>42130</v>
      </c>
      <c r="K314" s="11" t="s">
        <v>2073</v>
      </c>
      <c r="L314" s="11" t="s">
        <v>991</v>
      </c>
      <c r="M314" s="13">
        <v>1</v>
      </c>
      <c r="N314" s="13" t="s">
        <v>2040</v>
      </c>
      <c r="O314" s="13">
        <v>2</v>
      </c>
      <c r="P314" s="13" t="s">
        <v>1277</v>
      </c>
      <c r="Q314" s="11">
        <f>VLOOKUP(I314,edades!$B$3:$D$17,3)</f>
        <v>15</v>
      </c>
      <c r="R314" s="11" t="str">
        <f>VLOOKUP(I314,edades!$B$3:$D$17,2)</f>
        <v>de 65 años a más</v>
      </c>
      <c r="S314" s="46" t="s">
        <v>991</v>
      </c>
      <c r="T314" s="11">
        <v>1</v>
      </c>
      <c r="U314" s="11">
        <v>1</v>
      </c>
    </row>
    <row r="315" spans="1:21" x14ac:dyDescent="0.25">
      <c r="A315" s="11">
        <v>314</v>
      </c>
      <c r="B315" s="11">
        <v>201505</v>
      </c>
      <c r="C315" s="11">
        <v>1234</v>
      </c>
      <c r="D315" s="11">
        <v>1</v>
      </c>
      <c r="E315" s="16" t="s">
        <v>879</v>
      </c>
      <c r="F315" s="16" t="s">
        <v>5</v>
      </c>
      <c r="G315" s="23" t="s">
        <v>1462</v>
      </c>
      <c r="H315" s="13" t="s">
        <v>1276</v>
      </c>
      <c r="I315" s="13">
        <v>41</v>
      </c>
      <c r="J315" s="14">
        <v>42129</v>
      </c>
      <c r="K315" s="11" t="s">
        <v>2074</v>
      </c>
      <c r="L315" s="11" t="s">
        <v>1188</v>
      </c>
      <c r="M315" s="13">
        <v>1</v>
      </c>
      <c r="N315" s="13" t="s">
        <v>2040</v>
      </c>
      <c r="O315" s="13">
        <v>1</v>
      </c>
      <c r="P315" s="13" t="s">
        <v>2042</v>
      </c>
      <c r="Q315" s="11">
        <f>VLOOKUP(I315,edades!$B$3:$D$17,3)</f>
        <v>10</v>
      </c>
      <c r="R315" s="11" t="str">
        <f>VLOOKUP(I315,edades!$B$3:$D$17,2)</f>
        <v>de 40 a 44 años</v>
      </c>
      <c r="S315" s="46" t="s">
        <v>1188</v>
      </c>
      <c r="T315" s="11">
        <v>1</v>
      </c>
      <c r="U315" s="11">
        <v>1</v>
      </c>
    </row>
    <row r="316" spans="1:21" x14ac:dyDescent="0.25">
      <c r="A316" s="11">
        <v>315</v>
      </c>
      <c r="B316" s="11">
        <v>201505</v>
      </c>
      <c r="C316" s="11">
        <v>1234</v>
      </c>
      <c r="D316" s="11">
        <v>1</v>
      </c>
      <c r="E316" s="16" t="s">
        <v>802</v>
      </c>
      <c r="F316" s="16" t="s">
        <v>5</v>
      </c>
      <c r="G316" s="23" t="s">
        <v>1300</v>
      </c>
      <c r="H316" s="13" t="s">
        <v>1277</v>
      </c>
      <c r="I316" s="13">
        <v>74</v>
      </c>
      <c r="J316" s="14">
        <v>42134</v>
      </c>
      <c r="K316" s="11" t="s">
        <v>2073</v>
      </c>
      <c r="L316" s="11" t="s">
        <v>1007</v>
      </c>
      <c r="M316" s="13">
        <v>1</v>
      </c>
      <c r="N316" s="13" t="s">
        <v>2040</v>
      </c>
      <c r="O316" s="13">
        <v>2</v>
      </c>
      <c r="P316" s="13" t="s">
        <v>1277</v>
      </c>
      <c r="Q316" s="11">
        <f>VLOOKUP(I316,edades!$B$3:$D$17,3)</f>
        <v>15</v>
      </c>
      <c r="R316" s="11" t="str">
        <f>VLOOKUP(I316,edades!$B$3:$D$17,2)</f>
        <v>de 65 años a más</v>
      </c>
      <c r="S316" s="46" t="s">
        <v>1007</v>
      </c>
      <c r="T316" s="11">
        <v>1</v>
      </c>
      <c r="U316" s="11">
        <v>1</v>
      </c>
    </row>
    <row r="317" spans="1:21" x14ac:dyDescent="0.25">
      <c r="A317" s="11">
        <v>316</v>
      </c>
      <c r="B317" s="11">
        <v>201505</v>
      </c>
      <c r="C317" s="11">
        <v>1234</v>
      </c>
      <c r="D317" s="11">
        <v>1</v>
      </c>
      <c r="E317" s="16" t="s">
        <v>775</v>
      </c>
      <c r="F317" s="16" t="s">
        <v>5</v>
      </c>
      <c r="G317" s="23" t="s">
        <v>1424</v>
      </c>
      <c r="H317" s="13" t="s">
        <v>1276</v>
      </c>
      <c r="I317" s="13">
        <v>5</v>
      </c>
      <c r="J317" s="14">
        <v>42129</v>
      </c>
      <c r="K317" s="11" t="s">
        <v>2078</v>
      </c>
      <c r="L317" s="11" t="s">
        <v>1170</v>
      </c>
      <c r="M317" s="13">
        <v>1</v>
      </c>
      <c r="N317" s="13" t="s">
        <v>2040</v>
      </c>
      <c r="O317" s="13">
        <v>1</v>
      </c>
      <c r="P317" s="13" t="s">
        <v>2042</v>
      </c>
      <c r="Q317" s="11">
        <f>VLOOKUP(I317,edades!$B$3:$D$17,3)</f>
        <v>3</v>
      </c>
      <c r="R317" s="11" t="str">
        <f>VLOOKUP(I317,edades!$B$3:$D$17,2)</f>
        <v>de 5 a 9 años</v>
      </c>
      <c r="S317" s="46" t="s">
        <v>1170</v>
      </c>
      <c r="T317" s="11">
        <v>1</v>
      </c>
      <c r="U317" s="11">
        <v>1</v>
      </c>
    </row>
    <row r="318" spans="1:21" x14ac:dyDescent="0.25">
      <c r="A318" s="11">
        <v>317</v>
      </c>
      <c r="B318" s="11">
        <v>201505</v>
      </c>
      <c r="C318" s="11">
        <v>1234</v>
      </c>
      <c r="D318" s="11">
        <v>1</v>
      </c>
      <c r="E318" s="16" t="s">
        <v>608</v>
      </c>
      <c r="F318" s="16" t="s">
        <v>5</v>
      </c>
      <c r="G318" s="23" t="s">
        <v>1628</v>
      </c>
      <c r="H318" s="13" t="s">
        <v>1276</v>
      </c>
      <c r="I318" s="13">
        <v>14</v>
      </c>
      <c r="J318" s="14">
        <v>42135</v>
      </c>
      <c r="K318" s="11" t="s">
        <v>2071</v>
      </c>
      <c r="L318" s="11" t="s">
        <v>332</v>
      </c>
      <c r="M318" s="13">
        <v>1</v>
      </c>
      <c r="N318" s="13" t="s">
        <v>2040</v>
      </c>
      <c r="O318" s="13">
        <v>1</v>
      </c>
      <c r="P318" s="13" t="s">
        <v>2042</v>
      </c>
      <c r="Q318" s="11">
        <f>VLOOKUP(I318,edades!$B$3:$D$17,3)</f>
        <v>4</v>
      </c>
      <c r="R318" s="11" t="str">
        <f>VLOOKUP(I318,edades!$B$3:$D$17,2)</f>
        <v>de 10 a 14 años</v>
      </c>
      <c r="S318" s="46" t="s">
        <v>332</v>
      </c>
      <c r="T318" s="11">
        <v>1</v>
      </c>
      <c r="U318" s="11">
        <v>1</v>
      </c>
    </row>
    <row r="319" spans="1:21" x14ac:dyDescent="0.25">
      <c r="A319" s="11">
        <v>318</v>
      </c>
      <c r="B319" s="11">
        <v>201505</v>
      </c>
      <c r="C319" s="11">
        <v>1234</v>
      </c>
      <c r="D319" s="11">
        <v>1</v>
      </c>
      <c r="E319" s="16" t="s">
        <v>610</v>
      </c>
      <c r="F319" s="16" t="s">
        <v>5</v>
      </c>
      <c r="G319" s="23" t="s">
        <v>1675</v>
      </c>
      <c r="H319" s="13" t="s">
        <v>1276</v>
      </c>
      <c r="I319" s="13">
        <v>70</v>
      </c>
      <c r="J319" s="14">
        <v>42135</v>
      </c>
      <c r="K319" s="11" t="s">
        <v>2071</v>
      </c>
      <c r="L319" s="11" t="s">
        <v>14</v>
      </c>
      <c r="M319" s="13">
        <v>1</v>
      </c>
      <c r="N319" s="13" t="s">
        <v>2040</v>
      </c>
      <c r="O319" s="13">
        <v>1</v>
      </c>
      <c r="P319" s="13" t="s">
        <v>2042</v>
      </c>
      <c r="Q319" s="11">
        <f>VLOOKUP(I319,edades!$B$3:$D$17,3)</f>
        <v>15</v>
      </c>
      <c r="R319" s="11" t="str">
        <f>VLOOKUP(I319,edades!$B$3:$D$17,2)</f>
        <v>de 65 años a más</v>
      </c>
      <c r="S319" s="46" t="s">
        <v>14</v>
      </c>
      <c r="T319" s="11">
        <v>1</v>
      </c>
      <c r="U319" s="11">
        <v>1</v>
      </c>
    </row>
    <row r="320" spans="1:21" x14ac:dyDescent="0.25">
      <c r="A320" s="11">
        <v>319</v>
      </c>
      <c r="B320" s="11">
        <v>201505</v>
      </c>
      <c r="C320" s="11">
        <v>1234</v>
      </c>
      <c r="D320" s="11">
        <v>1</v>
      </c>
      <c r="E320" s="16" t="s">
        <v>911</v>
      </c>
      <c r="F320" s="16" t="s">
        <v>5</v>
      </c>
      <c r="G320" s="23" t="s">
        <v>1721</v>
      </c>
      <c r="H320" s="13" t="s">
        <v>1276</v>
      </c>
      <c r="I320" s="13">
        <v>43</v>
      </c>
      <c r="J320" s="14">
        <v>42135</v>
      </c>
      <c r="K320" s="11" t="s">
        <v>2071</v>
      </c>
      <c r="L320" s="11" t="s">
        <v>6</v>
      </c>
      <c r="M320" s="13">
        <v>1</v>
      </c>
      <c r="N320" s="13" t="s">
        <v>2040</v>
      </c>
      <c r="O320" s="13">
        <v>1</v>
      </c>
      <c r="P320" s="13" t="s">
        <v>2042</v>
      </c>
      <c r="Q320" s="11">
        <f>VLOOKUP(I320,edades!$B$3:$D$17,3)</f>
        <v>10</v>
      </c>
      <c r="R320" s="11" t="str">
        <f>VLOOKUP(I320,edades!$B$3:$D$17,2)</f>
        <v>de 40 a 44 años</v>
      </c>
      <c r="S320" s="46" t="s">
        <v>6</v>
      </c>
      <c r="T320" s="11">
        <v>1</v>
      </c>
      <c r="U320" s="11">
        <v>1</v>
      </c>
    </row>
    <row r="321" spans="1:21" x14ac:dyDescent="0.25">
      <c r="A321" s="11">
        <v>320</v>
      </c>
      <c r="B321" s="11">
        <v>201505</v>
      </c>
      <c r="C321" s="11">
        <v>1234</v>
      </c>
      <c r="D321" s="11">
        <v>1</v>
      </c>
      <c r="E321" s="16" t="s">
        <v>851</v>
      </c>
      <c r="F321" s="16" t="s">
        <v>5</v>
      </c>
      <c r="G321" s="23" t="s">
        <v>1377</v>
      </c>
      <c r="H321" s="13" t="s">
        <v>1277</v>
      </c>
      <c r="I321" s="13">
        <v>44</v>
      </c>
      <c r="J321" s="14">
        <v>42130</v>
      </c>
      <c r="K321" s="11" t="s">
        <v>2073</v>
      </c>
      <c r="L321" s="11" t="s">
        <v>1001</v>
      </c>
      <c r="M321" s="13">
        <v>1</v>
      </c>
      <c r="N321" s="13" t="s">
        <v>2040</v>
      </c>
      <c r="O321" s="13">
        <v>2</v>
      </c>
      <c r="P321" s="13" t="s">
        <v>1277</v>
      </c>
      <c r="Q321" s="11">
        <f>VLOOKUP(I321,edades!$B$3:$D$17,3)</f>
        <v>10</v>
      </c>
      <c r="R321" s="11" t="str">
        <f>VLOOKUP(I321,edades!$B$3:$D$17,2)</f>
        <v>de 40 a 44 años</v>
      </c>
      <c r="S321" s="46" t="s">
        <v>1001</v>
      </c>
      <c r="T321" s="11">
        <v>1</v>
      </c>
      <c r="U321" s="11">
        <v>1</v>
      </c>
    </row>
    <row r="322" spans="1:21" x14ac:dyDescent="0.25">
      <c r="A322" s="11">
        <v>321</v>
      </c>
      <c r="B322" s="11">
        <v>201505</v>
      </c>
      <c r="C322" s="11">
        <v>1234</v>
      </c>
      <c r="D322" s="11">
        <v>1</v>
      </c>
      <c r="E322" s="16" t="s">
        <v>631</v>
      </c>
      <c r="F322" s="16" t="s">
        <v>5</v>
      </c>
      <c r="G322" s="23" t="s">
        <v>1801</v>
      </c>
      <c r="H322" s="13" t="s">
        <v>1276</v>
      </c>
      <c r="I322" s="13">
        <v>52</v>
      </c>
      <c r="J322" s="14">
        <v>42125</v>
      </c>
      <c r="K322" s="11" t="s">
        <v>2072</v>
      </c>
      <c r="L322" s="11" t="s">
        <v>978</v>
      </c>
      <c r="M322" s="13">
        <v>1</v>
      </c>
      <c r="N322" s="13" t="s">
        <v>2040</v>
      </c>
      <c r="O322" s="13">
        <v>1</v>
      </c>
      <c r="P322" s="13" t="s">
        <v>2042</v>
      </c>
      <c r="Q322" s="11">
        <f>VLOOKUP(I322,edades!$B$3:$D$17,3)</f>
        <v>12</v>
      </c>
      <c r="R322" s="11" t="str">
        <f>VLOOKUP(I322,edades!$B$3:$D$17,2)</f>
        <v>de 50 a 54 años</v>
      </c>
      <c r="S322" s="46" t="s">
        <v>978</v>
      </c>
      <c r="T322" s="11">
        <v>1</v>
      </c>
      <c r="U322" s="11">
        <v>1</v>
      </c>
    </row>
    <row r="323" spans="1:21" x14ac:dyDescent="0.25">
      <c r="A323" s="11">
        <v>322</v>
      </c>
      <c r="B323" s="11">
        <v>201505</v>
      </c>
      <c r="C323" s="11">
        <v>1234</v>
      </c>
      <c r="D323" s="11">
        <v>1</v>
      </c>
      <c r="E323" s="16" t="s">
        <v>742</v>
      </c>
      <c r="F323" s="16" t="s">
        <v>5</v>
      </c>
      <c r="G323" s="23" t="s">
        <v>1460</v>
      </c>
      <c r="H323" s="13" t="s">
        <v>1276</v>
      </c>
      <c r="I323" s="13">
        <v>66</v>
      </c>
      <c r="J323" s="14">
        <v>42125</v>
      </c>
      <c r="K323" s="11" t="s">
        <v>2078</v>
      </c>
      <c r="L323" s="11" t="s">
        <v>195</v>
      </c>
      <c r="M323" s="13">
        <v>1</v>
      </c>
      <c r="N323" s="13" t="s">
        <v>2040</v>
      </c>
      <c r="O323" s="13">
        <v>1</v>
      </c>
      <c r="P323" s="13" t="s">
        <v>2042</v>
      </c>
      <c r="Q323" s="11">
        <f>VLOOKUP(I323,edades!$B$3:$D$17,3)</f>
        <v>15</v>
      </c>
      <c r="R323" s="11" t="str">
        <f>VLOOKUP(I323,edades!$B$3:$D$17,2)</f>
        <v>de 65 años a más</v>
      </c>
      <c r="S323" s="46" t="s">
        <v>195</v>
      </c>
      <c r="T323" s="11">
        <v>1</v>
      </c>
      <c r="U323" s="11">
        <v>1</v>
      </c>
    </row>
    <row r="324" spans="1:21" x14ac:dyDescent="0.25">
      <c r="A324" s="11">
        <v>323</v>
      </c>
      <c r="B324" s="11">
        <v>201505</v>
      </c>
      <c r="C324" s="11">
        <v>1234</v>
      </c>
      <c r="D324" s="11">
        <v>1</v>
      </c>
      <c r="E324" s="16" t="s">
        <v>693</v>
      </c>
      <c r="F324" s="16" t="s">
        <v>5</v>
      </c>
      <c r="G324" s="23" t="s">
        <v>1550</v>
      </c>
      <c r="H324" s="13" t="s">
        <v>1276</v>
      </c>
      <c r="I324" s="13">
        <v>17</v>
      </c>
      <c r="J324" s="14">
        <v>42132</v>
      </c>
      <c r="K324" s="11" t="s">
        <v>2071</v>
      </c>
      <c r="L324" s="11" t="s">
        <v>1109</v>
      </c>
      <c r="M324" s="13">
        <v>1</v>
      </c>
      <c r="N324" s="13" t="s">
        <v>2040</v>
      </c>
      <c r="O324" s="13">
        <v>1</v>
      </c>
      <c r="P324" s="13" t="s">
        <v>2042</v>
      </c>
      <c r="Q324" s="11">
        <f>VLOOKUP(I324,edades!$B$3:$D$17,3)</f>
        <v>5</v>
      </c>
      <c r="R324" s="11" t="str">
        <f>VLOOKUP(I324,edades!$B$3:$D$17,2)</f>
        <v>de 15 a 19 años</v>
      </c>
      <c r="S324" s="46" t="s">
        <v>1109</v>
      </c>
      <c r="T324" s="11">
        <v>1</v>
      </c>
      <c r="U324" s="11">
        <v>1</v>
      </c>
    </row>
    <row r="325" spans="1:21" x14ac:dyDescent="0.25">
      <c r="A325" s="11">
        <v>324</v>
      </c>
      <c r="B325" s="11">
        <v>201505</v>
      </c>
      <c r="C325" s="11">
        <v>1234</v>
      </c>
      <c r="D325" s="11">
        <v>1</v>
      </c>
      <c r="E325" s="16" t="s">
        <v>644</v>
      </c>
      <c r="F325" s="16" t="s">
        <v>5</v>
      </c>
      <c r="G325" s="23" t="s">
        <v>1765</v>
      </c>
      <c r="H325" s="13" t="s">
        <v>1276</v>
      </c>
      <c r="I325" s="13">
        <v>63</v>
      </c>
      <c r="J325" s="14">
        <v>42129</v>
      </c>
      <c r="K325" s="11" t="s">
        <v>2072</v>
      </c>
      <c r="L325" s="11" t="s">
        <v>8</v>
      </c>
      <c r="M325" s="13">
        <v>1</v>
      </c>
      <c r="N325" s="13" t="s">
        <v>2040</v>
      </c>
      <c r="O325" s="13">
        <v>1</v>
      </c>
      <c r="P325" s="13" t="s">
        <v>2042</v>
      </c>
      <c r="Q325" s="11">
        <f>VLOOKUP(I325,edades!$B$3:$D$17,3)</f>
        <v>14</v>
      </c>
      <c r="R325" s="11" t="str">
        <f>VLOOKUP(I325,edades!$B$3:$D$17,2)</f>
        <v>de 60 a 64 años</v>
      </c>
      <c r="S325" s="46" t="s">
        <v>8</v>
      </c>
      <c r="T325" s="11">
        <v>1</v>
      </c>
      <c r="U325" s="11">
        <v>1</v>
      </c>
    </row>
    <row r="326" spans="1:21" x14ac:dyDescent="0.25">
      <c r="A326" s="11">
        <v>325</v>
      </c>
      <c r="B326" s="11">
        <v>201505</v>
      </c>
      <c r="C326" s="11">
        <v>1234</v>
      </c>
      <c r="D326" s="11">
        <v>1</v>
      </c>
      <c r="E326" s="16" t="s">
        <v>764</v>
      </c>
      <c r="F326" s="16" t="s">
        <v>5</v>
      </c>
      <c r="G326" s="23" t="s">
        <v>1607</v>
      </c>
      <c r="H326" s="13" t="s">
        <v>1277</v>
      </c>
      <c r="I326" s="13">
        <v>66</v>
      </c>
      <c r="J326" s="14">
        <v>42135</v>
      </c>
      <c r="K326" s="11" t="s">
        <v>2071</v>
      </c>
      <c r="L326" s="11" t="s">
        <v>1079</v>
      </c>
      <c r="M326" s="13">
        <v>1</v>
      </c>
      <c r="N326" s="13" t="s">
        <v>2040</v>
      </c>
      <c r="O326" s="13">
        <v>2</v>
      </c>
      <c r="P326" s="13" t="s">
        <v>1277</v>
      </c>
      <c r="Q326" s="11">
        <f>VLOOKUP(I326,edades!$B$3:$D$17,3)</f>
        <v>15</v>
      </c>
      <c r="R326" s="11" t="str">
        <f>VLOOKUP(I326,edades!$B$3:$D$17,2)</f>
        <v>de 65 años a más</v>
      </c>
      <c r="S326" s="46" t="s">
        <v>1079</v>
      </c>
      <c r="T326" s="11">
        <v>1</v>
      </c>
      <c r="U326" s="11">
        <v>1</v>
      </c>
    </row>
    <row r="327" spans="1:21" x14ac:dyDescent="0.25">
      <c r="A327" s="11">
        <v>326</v>
      </c>
      <c r="B327" s="11">
        <v>201505</v>
      </c>
      <c r="C327" s="11">
        <v>1234</v>
      </c>
      <c r="D327" s="11">
        <v>1</v>
      </c>
      <c r="E327" s="16" t="s">
        <v>868</v>
      </c>
      <c r="F327" s="16" t="s">
        <v>5</v>
      </c>
      <c r="G327" s="23" t="s">
        <v>1459</v>
      </c>
      <c r="H327" s="13" t="s">
        <v>1276</v>
      </c>
      <c r="I327" s="13">
        <v>43</v>
      </c>
      <c r="J327" s="14">
        <v>42141</v>
      </c>
      <c r="K327" s="11" t="s">
        <v>2074</v>
      </c>
      <c r="L327" s="11" t="s">
        <v>242</v>
      </c>
      <c r="M327" s="13">
        <v>1</v>
      </c>
      <c r="N327" s="13" t="s">
        <v>2040</v>
      </c>
      <c r="O327" s="13">
        <v>1</v>
      </c>
      <c r="P327" s="13" t="s">
        <v>2042</v>
      </c>
      <c r="Q327" s="11">
        <f>VLOOKUP(I327,edades!$B$3:$D$17,3)</f>
        <v>10</v>
      </c>
      <c r="R327" s="11" t="str">
        <f>VLOOKUP(I327,edades!$B$3:$D$17,2)</f>
        <v>de 40 a 44 años</v>
      </c>
      <c r="S327" s="46" t="s">
        <v>242</v>
      </c>
      <c r="T327" s="11">
        <v>1</v>
      </c>
      <c r="U327" s="11">
        <v>1</v>
      </c>
    </row>
    <row r="328" spans="1:21" x14ac:dyDescent="0.25">
      <c r="A328" s="11">
        <v>327</v>
      </c>
      <c r="B328" s="11">
        <v>201505</v>
      </c>
      <c r="C328" s="11">
        <v>1234</v>
      </c>
      <c r="D328" s="11">
        <v>1</v>
      </c>
      <c r="E328" s="16" t="s">
        <v>632</v>
      </c>
      <c r="F328" s="16" t="s">
        <v>5</v>
      </c>
      <c r="G328" s="23" t="s">
        <v>1846</v>
      </c>
      <c r="H328" s="13" t="s">
        <v>1276</v>
      </c>
      <c r="I328" s="13">
        <v>69</v>
      </c>
      <c r="J328" s="14">
        <v>42125</v>
      </c>
      <c r="K328" s="11" t="s">
        <v>2072</v>
      </c>
      <c r="L328" s="11" t="s">
        <v>979</v>
      </c>
      <c r="M328" s="13">
        <v>1</v>
      </c>
      <c r="N328" s="13" t="s">
        <v>2040</v>
      </c>
      <c r="O328" s="13">
        <v>1</v>
      </c>
      <c r="P328" s="13" t="s">
        <v>2042</v>
      </c>
      <c r="Q328" s="11">
        <f>VLOOKUP(I328,edades!$B$3:$D$17,3)</f>
        <v>15</v>
      </c>
      <c r="R328" s="11" t="str">
        <f>VLOOKUP(I328,edades!$B$3:$D$17,2)</f>
        <v>de 65 años a más</v>
      </c>
      <c r="S328" s="46" t="s">
        <v>979</v>
      </c>
      <c r="T328" s="11">
        <v>1</v>
      </c>
      <c r="U328" s="11">
        <v>1</v>
      </c>
    </row>
    <row r="329" spans="1:21" x14ac:dyDescent="0.25">
      <c r="A329" s="11">
        <v>328</v>
      </c>
      <c r="B329" s="11">
        <v>201505</v>
      </c>
      <c r="C329" s="11">
        <v>1234</v>
      </c>
      <c r="D329" s="11">
        <v>1</v>
      </c>
      <c r="E329" s="16" t="s">
        <v>800</v>
      </c>
      <c r="F329" s="16" t="s">
        <v>5</v>
      </c>
      <c r="G329" s="24" t="s">
        <v>1286</v>
      </c>
      <c r="H329" s="13" t="s">
        <v>1277</v>
      </c>
      <c r="I329" s="13">
        <v>39</v>
      </c>
      <c r="J329" s="14">
        <v>42130</v>
      </c>
      <c r="K329" s="11" t="s">
        <v>2078</v>
      </c>
      <c r="L329" s="11" t="s">
        <v>996</v>
      </c>
      <c r="M329" s="13">
        <v>1</v>
      </c>
      <c r="N329" s="13" t="s">
        <v>2040</v>
      </c>
      <c r="O329" s="13">
        <v>2</v>
      </c>
      <c r="P329" s="13" t="s">
        <v>1277</v>
      </c>
      <c r="Q329" s="11">
        <f>VLOOKUP(I329,edades!$B$3:$D$17,3)</f>
        <v>9</v>
      </c>
      <c r="R329" s="11" t="str">
        <f>VLOOKUP(I329,edades!$B$3:$D$17,2)</f>
        <v>de 35 a 39 años</v>
      </c>
      <c r="S329" s="46" t="s">
        <v>996</v>
      </c>
      <c r="T329" s="11">
        <v>0</v>
      </c>
      <c r="U329" s="24">
        <v>1</v>
      </c>
    </row>
    <row r="330" spans="1:21" x14ac:dyDescent="0.25">
      <c r="A330" s="11">
        <v>329</v>
      </c>
      <c r="B330" s="11">
        <v>201505</v>
      </c>
      <c r="C330" s="11">
        <v>1234</v>
      </c>
      <c r="D330" s="11">
        <v>1</v>
      </c>
      <c r="E330" s="16" t="s">
        <v>787</v>
      </c>
      <c r="F330" s="16" t="s">
        <v>5</v>
      </c>
      <c r="G330" s="24" t="s">
        <v>1288</v>
      </c>
      <c r="H330" s="13" t="s">
        <v>1277</v>
      </c>
      <c r="I330" s="13">
        <v>29</v>
      </c>
      <c r="J330" s="14">
        <v>42132</v>
      </c>
      <c r="K330" s="11" t="s">
        <v>2073</v>
      </c>
      <c r="L330" s="11" t="s">
        <v>996</v>
      </c>
      <c r="M330" s="13">
        <v>1</v>
      </c>
      <c r="N330" s="13" t="s">
        <v>2040</v>
      </c>
      <c r="O330" s="13">
        <v>2</v>
      </c>
      <c r="P330" s="13" t="s">
        <v>1277</v>
      </c>
      <c r="Q330" s="11">
        <f>VLOOKUP(I330,edades!$B$3:$D$17,3)</f>
        <v>7</v>
      </c>
      <c r="R330" s="11" t="str">
        <f>VLOOKUP(I330,edades!$B$3:$D$17,2)</f>
        <v>de 25 a 29 años</v>
      </c>
      <c r="S330" s="46" t="s">
        <v>996</v>
      </c>
      <c r="T330" s="24">
        <v>1</v>
      </c>
      <c r="U330" s="24">
        <v>1</v>
      </c>
    </row>
    <row r="331" spans="1:21" x14ac:dyDescent="0.25">
      <c r="A331" s="11">
        <v>330</v>
      </c>
      <c r="B331" s="11">
        <v>201505</v>
      </c>
      <c r="C331" s="11">
        <v>1234</v>
      </c>
      <c r="D331" s="11">
        <v>1</v>
      </c>
      <c r="E331" s="16" t="s">
        <v>701</v>
      </c>
      <c r="F331" s="16" t="s">
        <v>5</v>
      </c>
      <c r="G331" s="23" t="s">
        <v>1623</v>
      </c>
      <c r="H331" s="13" t="s">
        <v>1277</v>
      </c>
      <c r="I331" s="13">
        <v>12</v>
      </c>
      <c r="J331" s="14">
        <v>42135</v>
      </c>
      <c r="K331" s="11" t="s">
        <v>2071</v>
      </c>
      <c r="L331" s="11" t="s">
        <v>1069</v>
      </c>
      <c r="M331" s="13">
        <v>1</v>
      </c>
      <c r="N331" s="13" t="s">
        <v>2040</v>
      </c>
      <c r="O331" s="13">
        <v>2</v>
      </c>
      <c r="P331" s="13" t="s">
        <v>1277</v>
      </c>
      <c r="Q331" s="11">
        <f>VLOOKUP(I331,edades!$B$3:$D$17,3)</f>
        <v>4</v>
      </c>
      <c r="R331" s="11" t="str">
        <f>VLOOKUP(I331,edades!$B$3:$D$17,2)</f>
        <v>de 10 a 14 años</v>
      </c>
      <c r="S331" s="46" t="s">
        <v>1069</v>
      </c>
      <c r="T331" s="11">
        <v>1</v>
      </c>
      <c r="U331" s="24">
        <v>1</v>
      </c>
    </row>
    <row r="332" spans="1:21" x14ac:dyDescent="0.25">
      <c r="A332" s="11">
        <v>331</v>
      </c>
      <c r="B332" s="11">
        <v>201505</v>
      </c>
      <c r="C332" s="11">
        <v>1234</v>
      </c>
      <c r="D332" s="11">
        <v>1</v>
      </c>
      <c r="E332" s="16" t="s">
        <v>725</v>
      </c>
      <c r="F332" s="16" t="s">
        <v>5</v>
      </c>
      <c r="G332" s="23" t="s">
        <v>1454</v>
      </c>
      <c r="H332" s="13" t="s">
        <v>1277</v>
      </c>
      <c r="I332" s="13">
        <v>2</v>
      </c>
      <c r="J332" s="14">
        <v>42125</v>
      </c>
      <c r="K332" s="11" t="s">
        <v>2074</v>
      </c>
      <c r="L332" s="11" t="s">
        <v>1055</v>
      </c>
      <c r="M332" s="13">
        <v>1</v>
      </c>
      <c r="N332" s="13" t="s">
        <v>2040</v>
      </c>
      <c r="O332" s="13">
        <v>2</v>
      </c>
      <c r="P332" s="13" t="s">
        <v>1277</v>
      </c>
      <c r="Q332" s="11">
        <f>VLOOKUP(I332,edades!$B$3:$D$17,3)</f>
        <v>2</v>
      </c>
      <c r="R332" s="11" t="str">
        <f>VLOOKUP(I332,edades!$B$3:$D$17,2)</f>
        <v>de 1 a 4 años</v>
      </c>
      <c r="S332" s="46" t="s">
        <v>1055</v>
      </c>
      <c r="T332" s="11">
        <v>1</v>
      </c>
      <c r="U332" s="24">
        <v>1</v>
      </c>
    </row>
    <row r="333" spans="1:21" x14ac:dyDescent="0.25">
      <c r="A333" s="11">
        <v>332</v>
      </c>
      <c r="B333" s="11">
        <v>201505</v>
      </c>
      <c r="C333" s="11">
        <v>1234</v>
      </c>
      <c r="D333" s="11">
        <v>1</v>
      </c>
      <c r="E333" s="16" t="s">
        <v>435</v>
      </c>
      <c r="F333" s="16" t="s">
        <v>5</v>
      </c>
      <c r="G333" s="23" t="s">
        <v>1650</v>
      </c>
      <c r="H333" s="13" t="s">
        <v>1276</v>
      </c>
      <c r="I333" s="13">
        <v>26</v>
      </c>
      <c r="J333" s="14">
        <v>42135</v>
      </c>
      <c r="K333" s="11" t="s">
        <v>2071</v>
      </c>
      <c r="L333" s="11" t="s">
        <v>226</v>
      </c>
      <c r="M333" s="13">
        <v>1</v>
      </c>
      <c r="N333" s="13" t="s">
        <v>2040</v>
      </c>
      <c r="O333" s="13">
        <v>1</v>
      </c>
      <c r="P333" s="13" t="s">
        <v>2042</v>
      </c>
      <c r="Q333" s="11">
        <f>VLOOKUP(I333,edades!$B$3:$D$17,3)</f>
        <v>7</v>
      </c>
      <c r="R333" s="11" t="str">
        <f>VLOOKUP(I333,edades!$B$3:$D$17,2)</f>
        <v>de 25 a 29 años</v>
      </c>
      <c r="S333" s="46" t="s">
        <v>226</v>
      </c>
      <c r="T333" s="11">
        <v>1</v>
      </c>
      <c r="U333" s="24">
        <v>1</v>
      </c>
    </row>
    <row r="334" spans="1:21" x14ac:dyDescent="0.25">
      <c r="A334" s="11">
        <v>333</v>
      </c>
      <c r="B334" s="11">
        <v>201505</v>
      </c>
      <c r="C334" s="11">
        <v>1234</v>
      </c>
      <c r="D334" s="11">
        <v>1</v>
      </c>
      <c r="E334" s="16" t="s">
        <v>545</v>
      </c>
      <c r="F334" s="16" t="s">
        <v>5</v>
      </c>
      <c r="G334" s="23" t="s">
        <v>1345</v>
      </c>
      <c r="H334" s="13" t="s">
        <v>1277</v>
      </c>
      <c r="I334" s="13">
        <v>39</v>
      </c>
      <c r="J334" s="14">
        <v>42132</v>
      </c>
      <c r="K334" s="11" t="s">
        <v>2073</v>
      </c>
      <c r="L334" s="11" t="s">
        <v>1237</v>
      </c>
      <c r="M334" s="13">
        <v>1</v>
      </c>
      <c r="N334" s="13" t="s">
        <v>2040</v>
      </c>
      <c r="O334" s="13">
        <v>2</v>
      </c>
      <c r="P334" s="13" t="s">
        <v>1277</v>
      </c>
      <c r="Q334" s="11">
        <f>VLOOKUP(I334,edades!$B$3:$D$17,3)</f>
        <v>9</v>
      </c>
      <c r="R334" s="11" t="str">
        <f>VLOOKUP(I334,edades!$B$3:$D$17,2)</f>
        <v>de 35 a 39 años</v>
      </c>
      <c r="S334" s="46" t="s">
        <v>1237</v>
      </c>
      <c r="T334" s="11">
        <v>1</v>
      </c>
      <c r="U334" s="24">
        <v>1</v>
      </c>
    </row>
    <row r="335" spans="1:21" x14ac:dyDescent="0.25">
      <c r="A335" s="11">
        <v>334</v>
      </c>
      <c r="B335" s="11">
        <v>201505</v>
      </c>
      <c r="C335" s="11">
        <v>1234</v>
      </c>
      <c r="D335" s="11">
        <v>1</v>
      </c>
      <c r="E335" s="16" t="s">
        <v>506</v>
      </c>
      <c r="F335" s="16" t="s">
        <v>5</v>
      </c>
      <c r="G335" s="24" t="s">
        <v>1288</v>
      </c>
      <c r="H335" s="13" t="s">
        <v>1277</v>
      </c>
      <c r="I335" s="13">
        <v>29</v>
      </c>
      <c r="J335" s="14">
        <v>42130</v>
      </c>
      <c r="K335" s="11" t="s">
        <v>2073</v>
      </c>
      <c r="L335" s="11" t="s">
        <v>996</v>
      </c>
      <c r="M335" s="13">
        <v>1</v>
      </c>
      <c r="N335" s="13" t="s">
        <v>2040</v>
      </c>
      <c r="O335" s="13">
        <v>2</v>
      </c>
      <c r="P335" s="13" t="s">
        <v>1277</v>
      </c>
      <c r="Q335" s="11">
        <f>VLOOKUP(I335,edades!$B$3:$D$17,3)</f>
        <v>7</v>
      </c>
      <c r="R335" s="11" t="str">
        <f>VLOOKUP(I335,edades!$B$3:$D$17,2)</f>
        <v>de 25 a 29 años</v>
      </c>
      <c r="S335" s="46" t="s">
        <v>995</v>
      </c>
      <c r="T335" s="11">
        <v>0</v>
      </c>
      <c r="U335" s="23">
        <v>0</v>
      </c>
    </row>
    <row r="336" spans="1:21" x14ac:dyDescent="0.25">
      <c r="A336" s="11">
        <v>335</v>
      </c>
      <c r="B336" s="11">
        <v>201505</v>
      </c>
      <c r="C336" s="11">
        <v>1234</v>
      </c>
      <c r="D336" s="11">
        <v>1</v>
      </c>
      <c r="E336" s="16" t="s">
        <v>497</v>
      </c>
      <c r="F336" s="16" t="s">
        <v>5</v>
      </c>
      <c r="G336" s="23" t="s">
        <v>1305</v>
      </c>
      <c r="H336" s="13" t="s">
        <v>1277</v>
      </c>
      <c r="I336" s="13">
        <v>40</v>
      </c>
      <c r="J336" s="14">
        <v>42138</v>
      </c>
      <c r="K336" s="11" t="s">
        <v>2073</v>
      </c>
      <c r="L336" s="11" t="s">
        <v>197</v>
      </c>
      <c r="M336" s="13">
        <v>1</v>
      </c>
      <c r="N336" s="13" t="s">
        <v>2040</v>
      </c>
      <c r="O336" s="13">
        <v>2</v>
      </c>
      <c r="P336" s="13" t="s">
        <v>1277</v>
      </c>
      <c r="Q336" s="11">
        <f>VLOOKUP(I336,edades!$B$3:$D$17,3)</f>
        <v>10</v>
      </c>
      <c r="R336" s="11" t="str">
        <f>VLOOKUP(I336,edades!$B$3:$D$17,2)</f>
        <v>de 40 a 44 años</v>
      </c>
      <c r="S336" s="46" t="s">
        <v>197</v>
      </c>
      <c r="T336" s="11">
        <v>1</v>
      </c>
      <c r="U336" s="24">
        <v>1</v>
      </c>
    </row>
    <row r="337" spans="1:21" x14ac:dyDescent="0.25">
      <c r="A337" s="11">
        <v>336</v>
      </c>
      <c r="B337" s="11">
        <v>201505</v>
      </c>
      <c r="C337" s="11">
        <v>1234</v>
      </c>
      <c r="D337" s="11">
        <v>1</v>
      </c>
      <c r="E337" s="16" t="s">
        <v>575</v>
      </c>
      <c r="F337" s="16" t="s">
        <v>5</v>
      </c>
      <c r="G337" s="23" t="s">
        <v>1749</v>
      </c>
      <c r="H337" s="13" t="s">
        <v>1276</v>
      </c>
      <c r="I337" s="13">
        <v>71</v>
      </c>
      <c r="J337" s="14">
        <v>42134</v>
      </c>
      <c r="K337" s="11" t="s">
        <v>2071</v>
      </c>
      <c r="L337" s="11" t="s">
        <v>940</v>
      </c>
      <c r="M337" s="13">
        <v>1</v>
      </c>
      <c r="N337" s="13" t="s">
        <v>2040</v>
      </c>
      <c r="O337" s="13">
        <v>1</v>
      </c>
      <c r="P337" s="13" t="s">
        <v>2042</v>
      </c>
      <c r="Q337" s="11">
        <f>VLOOKUP(I337,edades!$B$3:$D$17,3)</f>
        <v>15</v>
      </c>
      <c r="R337" s="11" t="str">
        <f>VLOOKUP(I337,edades!$B$3:$D$17,2)</f>
        <v>de 65 años a más</v>
      </c>
      <c r="S337" s="46" t="s">
        <v>940</v>
      </c>
      <c r="T337" s="11">
        <v>1</v>
      </c>
      <c r="U337" s="24">
        <v>1</v>
      </c>
    </row>
    <row r="338" spans="1:21" x14ac:dyDescent="0.25">
      <c r="A338" s="11">
        <v>337</v>
      </c>
      <c r="B338" s="11">
        <v>201505</v>
      </c>
      <c r="C338" s="11">
        <v>1234</v>
      </c>
      <c r="D338" s="11">
        <v>1</v>
      </c>
      <c r="E338" s="16" t="s">
        <v>558</v>
      </c>
      <c r="F338" s="16" t="s">
        <v>5</v>
      </c>
      <c r="G338" s="23" t="s">
        <v>1651</v>
      </c>
      <c r="H338" s="13" t="s">
        <v>1276</v>
      </c>
      <c r="I338" s="13">
        <v>27</v>
      </c>
      <c r="J338" s="14">
        <v>42125</v>
      </c>
      <c r="K338" s="11" t="s">
        <v>2071</v>
      </c>
      <c r="L338" s="11" t="s">
        <v>207</v>
      </c>
      <c r="M338" s="13">
        <v>1</v>
      </c>
      <c r="N338" s="13" t="s">
        <v>2040</v>
      </c>
      <c r="O338" s="13">
        <v>1</v>
      </c>
      <c r="P338" s="13" t="s">
        <v>2042</v>
      </c>
      <c r="Q338" s="11">
        <f>VLOOKUP(I338,edades!$B$3:$D$17,3)</f>
        <v>7</v>
      </c>
      <c r="R338" s="11" t="str">
        <f>VLOOKUP(I338,edades!$B$3:$D$17,2)</f>
        <v>de 25 a 29 años</v>
      </c>
      <c r="S338" s="46" t="s">
        <v>207</v>
      </c>
      <c r="T338" s="11">
        <v>1</v>
      </c>
      <c r="U338" s="24">
        <v>1</v>
      </c>
    </row>
    <row r="339" spans="1:21" x14ac:dyDescent="0.25">
      <c r="A339" s="11">
        <v>338</v>
      </c>
      <c r="B339" s="11">
        <v>201505</v>
      </c>
      <c r="C339" s="11">
        <v>1234</v>
      </c>
      <c r="D339" s="11">
        <v>1</v>
      </c>
      <c r="E339" s="16" t="s">
        <v>382</v>
      </c>
      <c r="F339" s="16" t="s">
        <v>5</v>
      </c>
      <c r="G339" s="23" t="s">
        <v>1633</v>
      </c>
      <c r="H339" s="13" t="s">
        <v>1276</v>
      </c>
      <c r="I339" s="13">
        <v>61</v>
      </c>
      <c r="J339" s="14">
        <v>42131</v>
      </c>
      <c r="K339" s="11" t="s">
        <v>2071</v>
      </c>
      <c r="L339" s="11" t="s">
        <v>1108</v>
      </c>
      <c r="M339" s="13">
        <v>1</v>
      </c>
      <c r="N339" s="13" t="s">
        <v>2040</v>
      </c>
      <c r="O339" s="13">
        <v>1</v>
      </c>
      <c r="P339" s="13" t="s">
        <v>2042</v>
      </c>
      <c r="Q339" s="11">
        <f>VLOOKUP(I339,edades!$B$3:$D$17,3)</f>
        <v>14</v>
      </c>
      <c r="R339" s="11" t="str">
        <f>VLOOKUP(I339,edades!$B$3:$D$17,2)</f>
        <v>de 60 a 64 años</v>
      </c>
      <c r="S339" s="46" t="s">
        <v>1108</v>
      </c>
      <c r="T339" s="11">
        <v>1</v>
      </c>
      <c r="U339" s="24">
        <v>1</v>
      </c>
    </row>
    <row r="340" spans="1:21" x14ac:dyDescent="0.25">
      <c r="A340" s="11">
        <v>339</v>
      </c>
      <c r="B340" s="11">
        <v>201505</v>
      </c>
      <c r="C340" s="11">
        <v>1234</v>
      </c>
      <c r="D340" s="11">
        <v>1</v>
      </c>
      <c r="E340" s="16" t="s">
        <v>574</v>
      </c>
      <c r="F340" s="16" t="s">
        <v>5</v>
      </c>
      <c r="G340" s="23" t="s">
        <v>1618</v>
      </c>
      <c r="H340" s="13" t="s">
        <v>1277</v>
      </c>
      <c r="I340" s="13">
        <v>53</v>
      </c>
      <c r="J340" s="14">
        <v>42125</v>
      </c>
      <c r="K340" s="11" t="s">
        <v>2071</v>
      </c>
      <c r="L340" s="11" t="s">
        <v>973</v>
      </c>
      <c r="M340" s="13">
        <v>1</v>
      </c>
      <c r="N340" s="13" t="s">
        <v>2040</v>
      </c>
      <c r="O340" s="13">
        <v>2</v>
      </c>
      <c r="P340" s="13" t="s">
        <v>1277</v>
      </c>
      <c r="Q340" s="11">
        <f>VLOOKUP(I340,edades!$B$3:$D$17,3)</f>
        <v>12</v>
      </c>
      <c r="R340" s="11" t="str">
        <f>VLOOKUP(I340,edades!$B$3:$D$17,2)</f>
        <v>de 50 a 54 años</v>
      </c>
      <c r="S340" s="46" t="s">
        <v>973</v>
      </c>
      <c r="T340" s="11">
        <v>1</v>
      </c>
      <c r="U340" s="24">
        <v>1</v>
      </c>
    </row>
    <row r="341" spans="1:21" x14ac:dyDescent="0.25">
      <c r="A341" s="11">
        <v>340</v>
      </c>
      <c r="B341" s="11">
        <v>201505</v>
      </c>
      <c r="C341" s="11">
        <v>1234</v>
      </c>
      <c r="D341" s="11">
        <v>1</v>
      </c>
      <c r="E341" s="16" t="s">
        <v>397</v>
      </c>
      <c r="F341" s="16" t="s">
        <v>5</v>
      </c>
      <c r="G341" s="23" t="s">
        <v>1423</v>
      </c>
      <c r="H341" s="13" t="s">
        <v>1277</v>
      </c>
      <c r="I341" s="13">
        <v>6</v>
      </c>
      <c r="J341" s="14">
        <v>42125</v>
      </c>
      <c r="K341" s="11" t="s">
        <v>2074</v>
      </c>
      <c r="L341" s="11" t="s">
        <v>76</v>
      </c>
      <c r="M341" s="13">
        <v>1</v>
      </c>
      <c r="N341" s="13" t="s">
        <v>2040</v>
      </c>
      <c r="O341" s="13">
        <v>2</v>
      </c>
      <c r="P341" s="13" t="s">
        <v>1277</v>
      </c>
      <c r="Q341" s="11">
        <f>VLOOKUP(I341,edades!$B$3:$D$17,3)</f>
        <v>3</v>
      </c>
      <c r="R341" s="11" t="str">
        <f>VLOOKUP(I341,edades!$B$3:$D$17,2)</f>
        <v>de 5 a 9 años</v>
      </c>
      <c r="S341" s="46" t="s">
        <v>76</v>
      </c>
      <c r="T341" s="11">
        <v>1</v>
      </c>
      <c r="U341" s="24">
        <v>1</v>
      </c>
    </row>
    <row r="342" spans="1:21" x14ac:dyDescent="0.25">
      <c r="A342" s="11">
        <v>341</v>
      </c>
      <c r="B342" s="11">
        <v>201505</v>
      </c>
      <c r="C342" s="11">
        <v>1234</v>
      </c>
      <c r="D342" s="11">
        <v>1</v>
      </c>
      <c r="E342" s="16" t="s">
        <v>592</v>
      </c>
      <c r="F342" s="16" t="s">
        <v>5</v>
      </c>
      <c r="G342" s="23" t="s">
        <v>1333</v>
      </c>
      <c r="H342" s="13" t="s">
        <v>1277</v>
      </c>
      <c r="I342" s="13">
        <v>67</v>
      </c>
      <c r="J342" s="14">
        <v>42131</v>
      </c>
      <c r="K342" s="11" t="s">
        <v>2073</v>
      </c>
      <c r="L342" s="11" t="s">
        <v>1018</v>
      </c>
      <c r="M342" s="13">
        <v>1</v>
      </c>
      <c r="N342" s="13" t="s">
        <v>2040</v>
      </c>
      <c r="O342" s="13">
        <v>2</v>
      </c>
      <c r="P342" s="13" t="s">
        <v>1277</v>
      </c>
      <c r="Q342" s="11">
        <f>VLOOKUP(I342,edades!$B$3:$D$17,3)</f>
        <v>15</v>
      </c>
      <c r="R342" s="11" t="str">
        <f>VLOOKUP(I342,edades!$B$3:$D$17,2)</f>
        <v>de 65 años a más</v>
      </c>
      <c r="S342" s="46" t="s">
        <v>1018</v>
      </c>
      <c r="T342" s="11">
        <v>1</v>
      </c>
      <c r="U342" s="24">
        <v>1</v>
      </c>
    </row>
    <row r="343" spans="1:21" x14ac:dyDescent="0.25">
      <c r="A343" s="11">
        <v>342</v>
      </c>
      <c r="B343" s="11">
        <v>201505</v>
      </c>
      <c r="C343" s="11">
        <v>1234</v>
      </c>
      <c r="D343" s="11">
        <v>1</v>
      </c>
      <c r="E343" s="16" t="s">
        <v>577</v>
      </c>
      <c r="F343" s="16" t="s">
        <v>5</v>
      </c>
      <c r="G343" s="23" t="s">
        <v>1458</v>
      </c>
      <c r="H343" s="13" t="s">
        <v>1277</v>
      </c>
      <c r="I343" s="13">
        <v>60</v>
      </c>
      <c r="J343" s="14">
        <v>42135</v>
      </c>
      <c r="K343" s="11" t="s">
        <v>2078</v>
      </c>
      <c r="L343" s="11" t="s">
        <v>311</v>
      </c>
      <c r="M343" s="13">
        <v>1</v>
      </c>
      <c r="N343" s="13" t="s">
        <v>2040</v>
      </c>
      <c r="O343" s="13">
        <v>2</v>
      </c>
      <c r="P343" s="13" t="s">
        <v>1277</v>
      </c>
      <c r="Q343" s="11">
        <f>VLOOKUP(I343,edades!$B$3:$D$17,3)</f>
        <v>14</v>
      </c>
      <c r="R343" s="11" t="str">
        <f>VLOOKUP(I343,edades!$B$3:$D$17,2)</f>
        <v>de 60 a 64 años</v>
      </c>
      <c r="S343" s="46" t="s">
        <v>311</v>
      </c>
      <c r="T343" s="11">
        <v>1</v>
      </c>
      <c r="U343" s="24">
        <v>1</v>
      </c>
    </row>
    <row r="344" spans="1:21" x14ac:dyDescent="0.25">
      <c r="A344" s="11">
        <v>343</v>
      </c>
      <c r="B344" s="11">
        <v>201505</v>
      </c>
      <c r="C344" s="11">
        <v>1234</v>
      </c>
      <c r="D344" s="11">
        <v>1</v>
      </c>
      <c r="E344" s="16" t="s">
        <v>695</v>
      </c>
      <c r="F344" s="16" t="s">
        <v>5</v>
      </c>
      <c r="G344" s="37" t="s">
        <v>1285</v>
      </c>
      <c r="H344" s="13" t="s">
        <v>1277</v>
      </c>
      <c r="I344" s="13">
        <v>41</v>
      </c>
      <c r="J344" s="14">
        <v>42132</v>
      </c>
      <c r="K344" s="11" t="s">
        <v>2073</v>
      </c>
      <c r="L344" s="12" t="s">
        <v>1017</v>
      </c>
      <c r="M344" s="13">
        <v>1</v>
      </c>
      <c r="N344" s="13" t="s">
        <v>2040</v>
      </c>
      <c r="O344" s="13">
        <v>2</v>
      </c>
      <c r="P344" s="13" t="s">
        <v>1277</v>
      </c>
      <c r="Q344" s="11">
        <f>VLOOKUP(I344,edades!$B$3:$D$17,3)</f>
        <v>10</v>
      </c>
      <c r="R344" s="11" t="str">
        <f>VLOOKUP(I344,edades!$B$3:$D$17,2)</f>
        <v>de 40 a 44 años</v>
      </c>
      <c r="S344" s="46" t="s">
        <v>1017</v>
      </c>
      <c r="T344" s="11">
        <v>0</v>
      </c>
      <c r="U344" s="11">
        <v>0</v>
      </c>
    </row>
    <row r="345" spans="1:21" x14ac:dyDescent="0.25">
      <c r="A345" s="11">
        <v>344</v>
      </c>
      <c r="B345" s="11">
        <v>201505</v>
      </c>
      <c r="C345" s="11">
        <v>1234</v>
      </c>
      <c r="D345" s="11">
        <v>1</v>
      </c>
      <c r="E345" s="16" t="s">
        <v>645</v>
      </c>
      <c r="F345" s="16" t="s">
        <v>5</v>
      </c>
      <c r="G345" s="23" t="s">
        <v>1564</v>
      </c>
      <c r="H345" s="13" t="s">
        <v>1277</v>
      </c>
      <c r="I345" s="13">
        <v>34</v>
      </c>
      <c r="J345" s="14">
        <v>42133</v>
      </c>
      <c r="K345" s="11" t="s">
        <v>2071</v>
      </c>
      <c r="L345" s="11" t="s">
        <v>1037</v>
      </c>
      <c r="M345" s="13">
        <v>1</v>
      </c>
      <c r="N345" s="13" t="s">
        <v>2040</v>
      </c>
      <c r="O345" s="13">
        <v>2</v>
      </c>
      <c r="P345" s="13" t="s">
        <v>1277</v>
      </c>
      <c r="Q345" s="11">
        <f>VLOOKUP(I345,edades!$B$3:$D$17,3)</f>
        <v>9</v>
      </c>
      <c r="R345" s="11" t="str">
        <f>VLOOKUP(I345,edades!$B$3:$D$17,2)</f>
        <v>de 35 a 39 años</v>
      </c>
      <c r="S345" s="46" t="s">
        <v>1037</v>
      </c>
      <c r="T345" s="11">
        <v>1</v>
      </c>
      <c r="U345" s="24">
        <v>1</v>
      </c>
    </row>
    <row r="346" spans="1:21" x14ac:dyDescent="0.25">
      <c r="A346" s="11">
        <v>345</v>
      </c>
      <c r="B346" s="11">
        <v>201505</v>
      </c>
      <c r="C346" s="11">
        <v>1234</v>
      </c>
      <c r="D346" s="11">
        <v>1</v>
      </c>
      <c r="E346" s="16" t="s">
        <v>500</v>
      </c>
      <c r="F346" s="16" t="s">
        <v>5</v>
      </c>
      <c r="G346" s="23" t="s">
        <v>1368</v>
      </c>
      <c r="H346" s="13" t="s">
        <v>1277</v>
      </c>
      <c r="I346" s="13">
        <v>53</v>
      </c>
      <c r="J346" s="14">
        <v>42133</v>
      </c>
      <c r="K346" s="11" t="s">
        <v>2073</v>
      </c>
      <c r="L346" s="11" t="s">
        <v>1008</v>
      </c>
      <c r="M346" s="13">
        <v>1</v>
      </c>
      <c r="N346" s="13" t="s">
        <v>2040</v>
      </c>
      <c r="O346" s="13">
        <v>2</v>
      </c>
      <c r="P346" s="13" t="s">
        <v>1277</v>
      </c>
      <c r="Q346" s="11">
        <f>VLOOKUP(I346,edades!$B$3:$D$17,3)</f>
        <v>12</v>
      </c>
      <c r="R346" s="11" t="str">
        <f>VLOOKUP(I346,edades!$B$3:$D$17,2)</f>
        <v>de 50 a 54 años</v>
      </c>
      <c r="S346" s="46" t="s">
        <v>1008</v>
      </c>
      <c r="T346" s="11">
        <v>1</v>
      </c>
      <c r="U346" s="24">
        <v>1</v>
      </c>
    </row>
    <row r="347" spans="1:21" x14ac:dyDescent="0.25">
      <c r="A347" s="11">
        <v>346</v>
      </c>
      <c r="B347" s="11">
        <v>201505</v>
      </c>
      <c r="C347" s="11">
        <v>1234</v>
      </c>
      <c r="D347" s="11">
        <v>1</v>
      </c>
      <c r="E347" s="16" t="s">
        <v>386</v>
      </c>
      <c r="F347" s="16" t="s">
        <v>5</v>
      </c>
      <c r="G347" s="23" t="s">
        <v>1289</v>
      </c>
      <c r="H347" s="13" t="s">
        <v>1277</v>
      </c>
      <c r="I347" s="13">
        <v>35</v>
      </c>
      <c r="J347" s="14">
        <v>42138</v>
      </c>
      <c r="K347" s="11" t="s">
        <v>2073</v>
      </c>
      <c r="L347" s="11" t="s">
        <v>1240</v>
      </c>
      <c r="M347" s="13">
        <v>1</v>
      </c>
      <c r="N347" s="13" t="s">
        <v>2040</v>
      </c>
      <c r="O347" s="13">
        <v>2</v>
      </c>
      <c r="P347" s="13" t="s">
        <v>1277</v>
      </c>
      <c r="Q347" s="11">
        <f>VLOOKUP(I347,edades!$B$3:$D$17,3)</f>
        <v>9</v>
      </c>
      <c r="R347" s="11" t="str">
        <f>VLOOKUP(I347,edades!$B$3:$D$17,2)</f>
        <v>de 35 a 39 años</v>
      </c>
      <c r="S347" s="46" t="s">
        <v>1240</v>
      </c>
      <c r="T347" s="24">
        <v>1</v>
      </c>
      <c r="U347" s="24">
        <v>0</v>
      </c>
    </row>
    <row r="348" spans="1:21" x14ac:dyDescent="0.25">
      <c r="A348" s="11">
        <v>347</v>
      </c>
      <c r="B348" s="11">
        <v>201505</v>
      </c>
      <c r="C348" s="11">
        <v>1234</v>
      </c>
      <c r="D348" s="11">
        <v>1</v>
      </c>
      <c r="E348" s="16" t="s">
        <v>389</v>
      </c>
      <c r="F348" s="16" t="s">
        <v>5</v>
      </c>
      <c r="G348" s="23" t="s">
        <v>1640</v>
      </c>
      <c r="H348" s="13" t="s">
        <v>1277</v>
      </c>
      <c r="I348" s="13">
        <v>88</v>
      </c>
      <c r="J348" s="14">
        <v>42131</v>
      </c>
      <c r="K348" s="11" t="s">
        <v>2071</v>
      </c>
      <c r="L348" s="11" t="s">
        <v>1113</v>
      </c>
      <c r="M348" s="13">
        <v>1</v>
      </c>
      <c r="N348" s="13" t="s">
        <v>2040</v>
      </c>
      <c r="O348" s="13">
        <v>2</v>
      </c>
      <c r="P348" s="13" t="s">
        <v>1277</v>
      </c>
      <c r="Q348" s="11">
        <f>VLOOKUP(I348,edades!$B$3:$D$17,3)</f>
        <v>15</v>
      </c>
      <c r="R348" s="11" t="str">
        <f>VLOOKUP(I348,edades!$B$3:$D$17,2)</f>
        <v>de 65 años a más</v>
      </c>
      <c r="S348" s="46" t="s">
        <v>1240</v>
      </c>
      <c r="T348" s="11">
        <v>1</v>
      </c>
      <c r="U348" s="24">
        <v>1</v>
      </c>
    </row>
    <row r="349" spans="1:21" x14ac:dyDescent="0.25">
      <c r="A349" s="11">
        <v>348</v>
      </c>
      <c r="B349" s="11">
        <v>201505</v>
      </c>
      <c r="C349" s="11">
        <v>1234</v>
      </c>
      <c r="D349" s="11">
        <v>1</v>
      </c>
      <c r="E349" s="16" t="s">
        <v>548</v>
      </c>
      <c r="F349" s="16" t="s">
        <v>5</v>
      </c>
      <c r="G349" s="23" t="s">
        <v>1669</v>
      </c>
      <c r="H349" s="13" t="s">
        <v>1277</v>
      </c>
      <c r="I349" s="13">
        <v>59</v>
      </c>
      <c r="J349" s="14">
        <v>42134</v>
      </c>
      <c r="K349" s="11" t="s">
        <v>2071</v>
      </c>
      <c r="L349" s="11" t="s">
        <v>1047</v>
      </c>
      <c r="M349" s="13">
        <v>1</v>
      </c>
      <c r="N349" s="13" t="s">
        <v>2040</v>
      </c>
      <c r="O349" s="13">
        <v>2</v>
      </c>
      <c r="P349" s="13" t="s">
        <v>1277</v>
      </c>
      <c r="Q349" s="11">
        <f>VLOOKUP(I349,edades!$B$3:$D$17,3)</f>
        <v>13</v>
      </c>
      <c r="R349" s="11" t="str">
        <f>VLOOKUP(I349,edades!$B$3:$D$17,2)</f>
        <v>de 55 a 59 años</v>
      </c>
      <c r="S349" s="46" t="s">
        <v>1047</v>
      </c>
      <c r="T349" s="11">
        <v>1</v>
      </c>
      <c r="U349" s="24">
        <v>1</v>
      </c>
    </row>
    <row r="350" spans="1:21" x14ac:dyDescent="0.25">
      <c r="A350" s="11">
        <v>349</v>
      </c>
      <c r="B350" s="11">
        <v>201505</v>
      </c>
      <c r="C350" s="11">
        <v>1234</v>
      </c>
      <c r="D350" s="11">
        <v>1</v>
      </c>
      <c r="E350" s="16" t="s">
        <v>502</v>
      </c>
      <c r="F350" s="16" t="s">
        <v>5</v>
      </c>
      <c r="G350" s="23" t="s">
        <v>1379</v>
      </c>
      <c r="H350" s="13" t="s">
        <v>1277</v>
      </c>
      <c r="I350" s="13">
        <v>52</v>
      </c>
      <c r="J350" s="14">
        <v>42130</v>
      </c>
      <c r="K350" s="11" t="s">
        <v>2073</v>
      </c>
      <c r="L350" s="11" t="s">
        <v>993</v>
      </c>
      <c r="M350" s="13">
        <v>1</v>
      </c>
      <c r="N350" s="13" t="s">
        <v>2040</v>
      </c>
      <c r="O350" s="13">
        <v>2</v>
      </c>
      <c r="P350" s="13" t="s">
        <v>1277</v>
      </c>
      <c r="Q350" s="11">
        <f>VLOOKUP(I350,edades!$B$3:$D$17,3)</f>
        <v>12</v>
      </c>
      <c r="R350" s="11" t="str">
        <f>VLOOKUP(I350,edades!$B$3:$D$17,2)</f>
        <v>de 50 a 54 años</v>
      </c>
      <c r="S350" s="46" t="s">
        <v>993</v>
      </c>
      <c r="T350" s="11">
        <v>1</v>
      </c>
      <c r="U350" s="24">
        <v>1</v>
      </c>
    </row>
    <row r="351" spans="1:21" x14ac:dyDescent="0.25">
      <c r="A351" s="11">
        <v>350</v>
      </c>
      <c r="B351" s="11">
        <v>201505</v>
      </c>
      <c r="C351" s="11">
        <v>1234</v>
      </c>
      <c r="D351" s="11">
        <v>1</v>
      </c>
      <c r="E351" s="16" t="s">
        <v>584</v>
      </c>
      <c r="F351" s="16" t="s">
        <v>5</v>
      </c>
      <c r="G351" s="23" t="s">
        <v>1457</v>
      </c>
      <c r="H351" s="13" t="s">
        <v>1276</v>
      </c>
      <c r="I351" s="13">
        <v>79</v>
      </c>
      <c r="J351" s="14">
        <v>42135</v>
      </c>
      <c r="K351" s="11" t="s">
        <v>2074</v>
      </c>
      <c r="L351" s="11" t="s">
        <v>1228</v>
      </c>
      <c r="M351" s="13">
        <v>1</v>
      </c>
      <c r="N351" s="13" t="s">
        <v>2040</v>
      </c>
      <c r="O351" s="13">
        <v>1</v>
      </c>
      <c r="P351" s="13" t="s">
        <v>2042</v>
      </c>
      <c r="Q351" s="11">
        <f>VLOOKUP(I351,edades!$B$3:$D$17,3)</f>
        <v>15</v>
      </c>
      <c r="R351" s="11" t="str">
        <f>VLOOKUP(I351,edades!$B$3:$D$17,2)</f>
        <v>de 65 años a más</v>
      </c>
      <c r="S351" s="46" t="s">
        <v>1228</v>
      </c>
      <c r="T351" s="11">
        <v>1</v>
      </c>
      <c r="U351" s="24">
        <v>1</v>
      </c>
    </row>
    <row r="352" spans="1:21" x14ac:dyDescent="0.25">
      <c r="A352" s="11">
        <v>351</v>
      </c>
      <c r="B352" s="11">
        <v>201505</v>
      </c>
      <c r="C352" s="11">
        <v>1234</v>
      </c>
      <c r="D352" s="11">
        <v>1</v>
      </c>
      <c r="E352" s="16" t="s">
        <v>519</v>
      </c>
      <c r="F352" s="16" t="s">
        <v>5</v>
      </c>
      <c r="G352" s="23" t="s">
        <v>1333</v>
      </c>
      <c r="H352" s="13" t="s">
        <v>1277</v>
      </c>
      <c r="I352" s="13">
        <v>35</v>
      </c>
      <c r="J352" s="14">
        <v>42133</v>
      </c>
      <c r="K352" s="11" t="s">
        <v>2073</v>
      </c>
      <c r="L352" s="11" t="s">
        <v>1018</v>
      </c>
      <c r="M352" s="13">
        <v>1</v>
      </c>
      <c r="N352" s="13" t="s">
        <v>2040</v>
      </c>
      <c r="O352" s="13">
        <v>2</v>
      </c>
      <c r="P352" s="13" t="s">
        <v>1277</v>
      </c>
      <c r="Q352" s="11">
        <f>VLOOKUP(I352,edades!$B$3:$D$17,3)</f>
        <v>9</v>
      </c>
      <c r="R352" s="11" t="str">
        <f>VLOOKUP(I352,edades!$B$3:$D$17,2)</f>
        <v>de 35 a 39 años</v>
      </c>
      <c r="S352" s="46" t="s">
        <v>1018</v>
      </c>
      <c r="T352" s="11">
        <v>1</v>
      </c>
      <c r="U352" s="24">
        <v>1</v>
      </c>
    </row>
    <row r="353" spans="1:21" x14ac:dyDescent="0.25">
      <c r="A353" s="11">
        <v>352</v>
      </c>
      <c r="B353" s="11">
        <v>201505</v>
      </c>
      <c r="C353" s="11">
        <v>1234</v>
      </c>
      <c r="D353" s="11">
        <v>1</v>
      </c>
      <c r="E353" s="16" t="s">
        <v>568</v>
      </c>
      <c r="F353" s="16" t="s">
        <v>5</v>
      </c>
      <c r="G353" s="23" t="s">
        <v>1301</v>
      </c>
      <c r="H353" s="13" t="s">
        <v>1277</v>
      </c>
      <c r="I353" s="13">
        <v>42</v>
      </c>
      <c r="J353" s="14">
        <v>42138</v>
      </c>
      <c r="K353" s="11" t="s">
        <v>2073</v>
      </c>
      <c r="L353" s="11" t="s">
        <v>1200</v>
      </c>
      <c r="M353" s="13">
        <v>1</v>
      </c>
      <c r="N353" s="13" t="s">
        <v>2040</v>
      </c>
      <c r="O353" s="13">
        <v>2</v>
      </c>
      <c r="P353" s="13" t="s">
        <v>1277</v>
      </c>
      <c r="Q353" s="11">
        <f>VLOOKUP(I353,edades!$B$3:$D$17,3)</f>
        <v>10</v>
      </c>
      <c r="R353" s="11" t="str">
        <f>VLOOKUP(I353,edades!$B$3:$D$17,2)</f>
        <v>de 40 a 44 años</v>
      </c>
      <c r="S353" s="46" t="s">
        <v>1200</v>
      </c>
      <c r="T353" s="11">
        <v>1</v>
      </c>
      <c r="U353" s="24">
        <v>1</v>
      </c>
    </row>
    <row r="354" spans="1:21" x14ac:dyDescent="0.25">
      <c r="A354" s="11">
        <v>353</v>
      </c>
      <c r="B354" s="11">
        <v>201505</v>
      </c>
      <c r="C354" s="11">
        <v>1234</v>
      </c>
      <c r="D354" s="11">
        <v>1</v>
      </c>
      <c r="E354" s="16" t="s">
        <v>717</v>
      </c>
      <c r="F354" s="16" t="s">
        <v>5</v>
      </c>
      <c r="G354" s="23" t="s">
        <v>1435</v>
      </c>
      <c r="H354" s="13" t="s">
        <v>1276</v>
      </c>
      <c r="I354" s="13">
        <v>3</v>
      </c>
      <c r="J354" s="14">
        <v>42125</v>
      </c>
      <c r="K354" s="11" t="s">
        <v>2074</v>
      </c>
      <c r="L354" s="11" t="s">
        <v>99</v>
      </c>
      <c r="M354" s="13">
        <v>1</v>
      </c>
      <c r="N354" s="13" t="s">
        <v>2040</v>
      </c>
      <c r="O354" s="13">
        <v>1</v>
      </c>
      <c r="P354" s="13" t="s">
        <v>2042</v>
      </c>
      <c r="Q354" s="11">
        <f>VLOOKUP(I354,edades!$B$3:$D$17,3)</f>
        <v>2</v>
      </c>
      <c r="R354" s="11" t="str">
        <f>VLOOKUP(I354,edades!$B$3:$D$17,2)</f>
        <v>de 1 a 4 años</v>
      </c>
      <c r="S354" s="46" t="s">
        <v>99</v>
      </c>
      <c r="T354" s="11">
        <v>1</v>
      </c>
      <c r="U354" s="24">
        <v>1</v>
      </c>
    </row>
    <row r="355" spans="1:21" x14ac:dyDescent="0.25">
      <c r="A355" s="11">
        <v>354</v>
      </c>
      <c r="B355" s="11">
        <v>201505</v>
      </c>
      <c r="C355" s="11">
        <v>1234</v>
      </c>
      <c r="D355" s="11">
        <v>1</v>
      </c>
      <c r="E355" s="16" t="s">
        <v>363</v>
      </c>
      <c r="F355" s="16" t="s">
        <v>5</v>
      </c>
      <c r="G355" s="23" t="s">
        <v>1819</v>
      </c>
      <c r="H355" s="13" t="s">
        <v>1276</v>
      </c>
      <c r="I355" s="13">
        <v>49</v>
      </c>
      <c r="J355" s="14">
        <v>42125</v>
      </c>
      <c r="K355" s="11" t="s">
        <v>2072</v>
      </c>
      <c r="L355" s="11" t="s">
        <v>985</v>
      </c>
      <c r="M355" s="13">
        <v>1</v>
      </c>
      <c r="N355" s="13" t="s">
        <v>2040</v>
      </c>
      <c r="O355" s="13">
        <v>1</v>
      </c>
      <c r="P355" s="13" t="s">
        <v>2042</v>
      </c>
      <c r="Q355" s="11">
        <f>VLOOKUP(I355,edades!$B$3:$D$17,3)</f>
        <v>11</v>
      </c>
      <c r="R355" s="11" t="str">
        <f>VLOOKUP(I355,edades!$B$3:$D$17,2)</f>
        <v>de 45 a 49 años</v>
      </c>
      <c r="S355" s="46" t="s">
        <v>985</v>
      </c>
      <c r="T355" s="11">
        <v>1</v>
      </c>
      <c r="U355" s="24">
        <v>1</v>
      </c>
    </row>
    <row r="356" spans="1:21" x14ac:dyDescent="0.25">
      <c r="A356" s="11">
        <v>355</v>
      </c>
      <c r="B356" s="11">
        <v>201505</v>
      </c>
      <c r="C356" s="11">
        <v>1234</v>
      </c>
      <c r="D356" s="11">
        <v>1</v>
      </c>
      <c r="E356" s="16" t="s">
        <v>406</v>
      </c>
      <c r="F356" s="16" t="s">
        <v>5</v>
      </c>
      <c r="G356" s="23" t="s">
        <v>1746</v>
      </c>
      <c r="H356" s="13" t="s">
        <v>1277</v>
      </c>
      <c r="I356" s="13">
        <v>59</v>
      </c>
      <c r="J356" s="14">
        <v>42132</v>
      </c>
      <c r="K356" s="11" t="s">
        <v>2071</v>
      </c>
      <c r="L356" s="11" t="s">
        <v>1112</v>
      </c>
      <c r="M356" s="13">
        <v>1</v>
      </c>
      <c r="N356" s="13" t="s">
        <v>2040</v>
      </c>
      <c r="O356" s="13">
        <v>2</v>
      </c>
      <c r="P356" s="13" t="s">
        <v>1277</v>
      </c>
      <c r="Q356" s="11">
        <f>VLOOKUP(I356,edades!$B$3:$D$17,3)</f>
        <v>13</v>
      </c>
      <c r="R356" s="11" t="str">
        <f>VLOOKUP(I356,edades!$B$3:$D$17,2)</f>
        <v>de 55 a 59 años</v>
      </c>
      <c r="S356" s="46" t="s">
        <v>1112</v>
      </c>
      <c r="T356" s="11">
        <v>1</v>
      </c>
      <c r="U356" s="24">
        <v>1</v>
      </c>
    </row>
    <row r="357" spans="1:21" x14ac:dyDescent="0.25">
      <c r="A357" s="11">
        <v>356</v>
      </c>
      <c r="B357" s="11">
        <v>201505</v>
      </c>
      <c r="C357" s="11">
        <v>1234</v>
      </c>
      <c r="D357" s="11">
        <v>1</v>
      </c>
      <c r="E357" s="16" t="s">
        <v>505</v>
      </c>
      <c r="F357" s="16" t="s">
        <v>5</v>
      </c>
      <c r="G357" s="37" t="s">
        <v>1285</v>
      </c>
      <c r="H357" s="13" t="s">
        <v>1277</v>
      </c>
      <c r="I357" s="13">
        <v>41</v>
      </c>
      <c r="J357" s="14">
        <v>42136</v>
      </c>
      <c r="K357" s="11" t="s">
        <v>2073</v>
      </c>
      <c r="L357" s="11" t="s">
        <v>308</v>
      </c>
      <c r="M357" s="13">
        <v>1</v>
      </c>
      <c r="N357" s="13" t="s">
        <v>2040</v>
      </c>
      <c r="O357" s="13">
        <v>2</v>
      </c>
      <c r="P357" s="13" t="s">
        <v>1277</v>
      </c>
      <c r="Q357" s="11">
        <f>VLOOKUP(I357,edades!$B$3:$D$17,3)</f>
        <v>10</v>
      </c>
      <c r="R357" s="11" t="str">
        <f>VLOOKUP(I357,edades!$B$3:$D$17,2)</f>
        <v>de 40 a 44 años</v>
      </c>
      <c r="S357" s="46" t="s">
        <v>308</v>
      </c>
      <c r="T357" s="11">
        <v>0</v>
      </c>
      <c r="U357" s="37">
        <v>1</v>
      </c>
    </row>
    <row r="358" spans="1:21" x14ac:dyDescent="0.25">
      <c r="A358" s="11">
        <v>357</v>
      </c>
      <c r="B358" s="11">
        <v>201505</v>
      </c>
      <c r="C358" s="11">
        <v>1234</v>
      </c>
      <c r="D358" s="11">
        <v>1</v>
      </c>
      <c r="E358" s="16" t="s">
        <v>865</v>
      </c>
      <c r="F358" s="16" t="s">
        <v>5</v>
      </c>
      <c r="G358" s="23" t="s">
        <v>1349</v>
      </c>
      <c r="H358" s="13" t="s">
        <v>1277</v>
      </c>
      <c r="I358" s="13">
        <v>37</v>
      </c>
      <c r="J358" s="14">
        <v>42134</v>
      </c>
      <c r="K358" s="11" t="s">
        <v>2073</v>
      </c>
      <c r="L358" s="11" t="s">
        <v>1016</v>
      </c>
      <c r="M358" s="13">
        <v>1</v>
      </c>
      <c r="N358" s="13" t="s">
        <v>2040</v>
      </c>
      <c r="O358" s="13">
        <v>2</v>
      </c>
      <c r="P358" s="13" t="s">
        <v>1277</v>
      </c>
      <c r="Q358" s="11">
        <f>VLOOKUP(I358,edades!$B$3:$D$17,3)</f>
        <v>9</v>
      </c>
      <c r="R358" s="11" t="str">
        <f>VLOOKUP(I358,edades!$B$3:$D$17,2)</f>
        <v>de 35 a 39 años</v>
      </c>
      <c r="S358" s="46" t="s">
        <v>1016</v>
      </c>
      <c r="T358" s="11">
        <v>1</v>
      </c>
      <c r="U358" s="37">
        <v>1</v>
      </c>
    </row>
    <row r="359" spans="1:21" x14ac:dyDescent="0.25">
      <c r="A359" s="11">
        <v>358</v>
      </c>
      <c r="B359" s="11">
        <v>201505</v>
      </c>
      <c r="C359" s="11">
        <v>1234</v>
      </c>
      <c r="D359" s="11">
        <v>1</v>
      </c>
      <c r="E359" s="16" t="s">
        <v>894</v>
      </c>
      <c r="F359" s="16" t="s">
        <v>5</v>
      </c>
      <c r="G359" s="23" t="s">
        <v>1336</v>
      </c>
      <c r="H359" s="13" t="s">
        <v>1277</v>
      </c>
      <c r="I359" s="13">
        <v>39</v>
      </c>
      <c r="J359" s="14">
        <v>42133</v>
      </c>
      <c r="K359" s="11" t="s">
        <v>2073</v>
      </c>
      <c r="L359" s="11" t="s">
        <v>1033</v>
      </c>
      <c r="M359" s="13">
        <v>1</v>
      </c>
      <c r="N359" s="13" t="s">
        <v>2040</v>
      </c>
      <c r="O359" s="13">
        <v>2</v>
      </c>
      <c r="P359" s="13" t="s">
        <v>1277</v>
      </c>
      <c r="Q359" s="11">
        <f>VLOOKUP(I359,edades!$B$3:$D$17,3)</f>
        <v>9</v>
      </c>
      <c r="R359" s="11" t="str">
        <f>VLOOKUP(I359,edades!$B$3:$D$17,2)</f>
        <v>de 35 a 39 años</v>
      </c>
      <c r="S359" s="46" t="s">
        <v>1033</v>
      </c>
      <c r="T359" s="11">
        <v>1</v>
      </c>
      <c r="U359" s="37">
        <v>1</v>
      </c>
    </row>
    <row r="360" spans="1:21" x14ac:dyDescent="0.25">
      <c r="A360" s="11">
        <v>359</v>
      </c>
      <c r="B360" s="11">
        <v>201505</v>
      </c>
      <c r="C360" s="11">
        <v>1234</v>
      </c>
      <c r="D360" s="11">
        <v>1</v>
      </c>
      <c r="E360" s="16" t="s">
        <v>829</v>
      </c>
      <c r="F360" s="16" t="s">
        <v>5</v>
      </c>
      <c r="G360" s="37" t="s">
        <v>1287</v>
      </c>
      <c r="H360" s="13" t="s">
        <v>1277</v>
      </c>
      <c r="I360" s="13">
        <v>33</v>
      </c>
      <c r="J360" s="14">
        <v>42133</v>
      </c>
      <c r="K360" s="11" t="s">
        <v>2073</v>
      </c>
      <c r="L360" s="11" t="s">
        <v>1021</v>
      </c>
      <c r="M360" s="13">
        <v>1</v>
      </c>
      <c r="N360" s="13" t="s">
        <v>2040</v>
      </c>
      <c r="O360" s="13">
        <v>2</v>
      </c>
      <c r="P360" s="13" t="s">
        <v>1277</v>
      </c>
      <c r="Q360" s="11">
        <f>VLOOKUP(I360,edades!$B$3:$D$17,3)</f>
        <v>9</v>
      </c>
      <c r="R360" s="11" t="str">
        <f>VLOOKUP(I360,edades!$B$3:$D$17,2)</f>
        <v>de 35 a 39 años</v>
      </c>
      <c r="S360" s="46" t="s">
        <v>1021</v>
      </c>
      <c r="T360" s="37">
        <v>1</v>
      </c>
      <c r="U360" s="37">
        <v>1</v>
      </c>
    </row>
    <row r="361" spans="1:21" x14ac:dyDescent="0.25">
      <c r="A361" s="11">
        <v>360</v>
      </c>
      <c r="B361" s="11">
        <v>201505</v>
      </c>
      <c r="C361" s="11">
        <v>1234</v>
      </c>
      <c r="D361" s="11">
        <v>1</v>
      </c>
      <c r="E361" s="16" t="s">
        <v>783</v>
      </c>
      <c r="F361" s="16" t="s">
        <v>5</v>
      </c>
      <c r="G361" s="23" t="s">
        <v>1622</v>
      </c>
      <c r="H361" s="13" t="s">
        <v>1277</v>
      </c>
      <c r="I361" s="13">
        <v>8</v>
      </c>
      <c r="J361" s="14">
        <v>42134</v>
      </c>
      <c r="K361" s="11" t="s">
        <v>2071</v>
      </c>
      <c r="L361" s="11" t="s">
        <v>1043</v>
      </c>
      <c r="M361" s="13">
        <v>1</v>
      </c>
      <c r="N361" s="13" t="s">
        <v>2040</v>
      </c>
      <c r="O361" s="13">
        <v>2</v>
      </c>
      <c r="P361" s="13" t="s">
        <v>1277</v>
      </c>
      <c r="Q361" s="11">
        <f>VLOOKUP(I361,edades!$B$3:$D$17,3)</f>
        <v>3</v>
      </c>
      <c r="R361" s="11" t="str">
        <f>VLOOKUP(I361,edades!$B$3:$D$17,2)</f>
        <v>de 5 a 9 años</v>
      </c>
      <c r="S361" s="46" t="s">
        <v>1043</v>
      </c>
      <c r="T361" s="11">
        <v>1</v>
      </c>
      <c r="U361" s="37">
        <v>1</v>
      </c>
    </row>
    <row r="362" spans="1:21" x14ac:dyDescent="0.25">
      <c r="A362" s="11">
        <v>361</v>
      </c>
      <c r="B362" s="11">
        <v>201505</v>
      </c>
      <c r="C362" s="11">
        <v>1234</v>
      </c>
      <c r="D362" s="11">
        <v>1</v>
      </c>
      <c r="E362" s="16" t="s">
        <v>795</v>
      </c>
      <c r="F362" s="16" t="s">
        <v>5</v>
      </c>
      <c r="G362" s="23" t="s">
        <v>1331</v>
      </c>
      <c r="H362" s="13" t="s">
        <v>1277</v>
      </c>
      <c r="I362" s="13">
        <v>52</v>
      </c>
      <c r="J362" s="14">
        <v>42125</v>
      </c>
      <c r="K362" s="11" t="s">
        <v>2073</v>
      </c>
      <c r="L362" s="11" t="s">
        <v>1103</v>
      </c>
      <c r="M362" s="13">
        <v>1</v>
      </c>
      <c r="N362" s="13" t="s">
        <v>2040</v>
      </c>
      <c r="O362" s="13">
        <v>2</v>
      </c>
      <c r="P362" s="13" t="s">
        <v>1277</v>
      </c>
      <c r="Q362" s="11">
        <f>VLOOKUP(I362,edades!$B$3:$D$17,3)</f>
        <v>12</v>
      </c>
      <c r="R362" s="11" t="str">
        <f>VLOOKUP(I362,edades!$B$3:$D$17,2)</f>
        <v>de 50 a 54 años</v>
      </c>
      <c r="S362" s="46" t="s">
        <v>1103</v>
      </c>
      <c r="T362" s="11">
        <v>1</v>
      </c>
      <c r="U362" s="37">
        <v>1</v>
      </c>
    </row>
    <row r="363" spans="1:21" x14ac:dyDescent="0.25">
      <c r="A363" s="11">
        <v>362</v>
      </c>
      <c r="B363" s="11">
        <v>201505</v>
      </c>
      <c r="C363" s="11">
        <v>1234</v>
      </c>
      <c r="D363" s="11">
        <v>1</v>
      </c>
      <c r="E363" s="16" t="s">
        <v>859</v>
      </c>
      <c r="F363" s="16" t="s">
        <v>5</v>
      </c>
      <c r="G363" s="23" t="s">
        <v>1630</v>
      </c>
      <c r="H363" s="13" t="s">
        <v>1277</v>
      </c>
      <c r="I363" s="13">
        <v>41</v>
      </c>
      <c r="J363" s="14">
        <v>42129</v>
      </c>
      <c r="K363" s="11" t="s">
        <v>2071</v>
      </c>
      <c r="L363" s="11" t="s">
        <v>103</v>
      </c>
      <c r="M363" s="13">
        <v>1</v>
      </c>
      <c r="N363" s="13" t="s">
        <v>2040</v>
      </c>
      <c r="O363" s="13">
        <v>2</v>
      </c>
      <c r="P363" s="13" t="s">
        <v>1277</v>
      </c>
      <c r="Q363" s="11">
        <f>VLOOKUP(I363,edades!$B$3:$D$17,3)</f>
        <v>10</v>
      </c>
      <c r="R363" s="11" t="str">
        <f>VLOOKUP(I363,edades!$B$3:$D$17,2)</f>
        <v>de 40 a 44 años</v>
      </c>
      <c r="S363" s="46" t="s">
        <v>103</v>
      </c>
      <c r="T363" s="11">
        <v>1</v>
      </c>
      <c r="U363" s="37">
        <v>1</v>
      </c>
    </row>
    <row r="364" spans="1:21" x14ac:dyDescent="0.25">
      <c r="A364" s="11">
        <v>363</v>
      </c>
      <c r="B364" s="11">
        <v>201505</v>
      </c>
      <c r="C364" s="11">
        <v>1234</v>
      </c>
      <c r="D364" s="11">
        <v>1</v>
      </c>
      <c r="E364" s="16" t="s">
        <v>440</v>
      </c>
      <c r="F364" s="16" t="s">
        <v>5</v>
      </c>
      <c r="G364" s="23" t="s">
        <v>1439</v>
      </c>
      <c r="H364" s="13" t="s">
        <v>1276</v>
      </c>
      <c r="I364" s="13">
        <v>0</v>
      </c>
      <c r="J364" s="14">
        <v>42129</v>
      </c>
      <c r="K364" s="11" t="s">
        <v>2078</v>
      </c>
      <c r="L364" s="11" t="s">
        <v>1158</v>
      </c>
      <c r="M364" s="13">
        <v>1</v>
      </c>
      <c r="N364" s="13" t="s">
        <v>2040</v>
      </c>
      <c r="O364" s="13">
        <v>1</v>
      </c>
      <c r="P364" s="13" t="s">
        <v>2042</v>
      </c>
      <c r="Q364" s="11">
        <f>VLOOKUP(I364,edades!$B$3:$D$17,3)</f>
        <v>1</v>
      </c>
      <c r="R364" s="11" t="str">
        <f>VLOOKUP(I364,edades!$B$3:$D$17,2)</f>
        <v>Menores  de 1 año</v>
      </c>
      <c r="S364" s="46" t="s">
        <v>1158</v>
      </c>
      <c r="T364" s="11">
        <v>1</v>
      </c>
      <c r="U364" s="37">
        <v>1</v>
      </c>
    </row>
    <row r="365" spans="1:21" x14ac:dyDescent="0.25">
      <c r="A365" s="11">
        <v>364</v>
      </c>
      <c r="B365" s="11">
        <v>201505</v>
      </c>
      <c r="C365" s="11">
        <v>1234</v>
      </c>
      <c r="D365" s="11">
        <v>1</v>
      </c>
      <c r="E365" s="16" t="s">
        <v>591</v>
      </c>
      <c r="F365" s="16" t="s">
        <v>5</v>
      </c>
      <c r="G365" s="23" t="s">
        <v>1312</v>
      </c>
      <c r="H365" s="13" t="s">
        <v>1277</v>
      </c>
      <c r="I365" s="13">
        <v>44</v>
      </c>
      <c r="J365" s="14">
        <v>42131</v>
      </c>
      <c r="K365" s="11" t="s">
        <v>2073</v>
      </c>
      <c r="L365" s="11" t="s">
        <v>1121</v>
      </c>
      <c r="M365" s="13">
        <v>1</v>
      </c>
      <c r="N365" s="13" t="s">
        <v>2040</v>
      </c>
      <c r="O365" s="13">
        <v>2</v>
      </c>
      <c r="P365" s="13" t="s">
        <v>1277</v>
      </c>
      <c r="Q365" s="11">
        <f>VLOOKUP(I365,edades!$B$3:$D$17,3)</f>
        <v>10</v>
      </c>
      <c r="R365" s="11" t="str">
        <f>VLOOKUP(I365,edades!$B$3:$D$17,2)</f>
        <v>de 40 a 44 años</v>
      </c>
      <c r="S365" s="46" t="s">
        <v>1121</v>
      </c>
      <c r="T365" s="11">
        <v>1</v>
      </c>
      <c r="U365" s="37">
        <v>1</v>
      </c>
    </row>
    <row r="366" spans="1:21" x14ac:dyDescent="0.25">
      <c r="A366" s="11">
        <v>365</v>
      </c>
      <c r="B366" s="11">
        <v>201505</v>
      </c>
      <c r="C366" s="11">
        <v>1234</v>
      </c>
      <c r="D366" s="11">
        <v>1</v>
      </c>
      <c r="E366" s="16" t="s">
        <v>533</v>
      </c>
      <c r="F366" s="16" t="s">
        <v>5</v>
      </c>
      <c r="G366" s="23" t="s">
        <v>1453</v>
      </c>
      <c r="H366" s="13" t="s">
        <v>1277</v>
      </c>
      <c r="I366" s="13">
        <v>0</v>
      </c>
      <c r="J366" s="14">
        <v>42129</v>
      </c>
      <c r="K366" s="11" t="s">
        <v>2074</v>
      </c>
      <c r="L366" s="11" t="s">
        <v>1176</v>
      </c>
      <c r="M366" s="13">
        <v>1</v>
      </c>
      <c r="N366" s="13" t="s">
        <v>2040</v>
      </c>
      <c r="O366" s="13">
        <v>2</v>
      </c>
      <c r="P366" s="13" t="s">
        <v>1277</v>
      </c>
      <c r="Q366" s="11">
        <f>VLOOKUP(I366,edades!$B$3:$D$17,3)</f>
        <v>1</v>
      </c>
      <c r="R366" s="11" t="str">
        <f>VLOOKUP(I366,edades!$B$3:$D$17,2)</f>
        <v>Menores  de 1 año</v>
      </c>
      <c r="S366" s="46" t="s">
        <v>1176</v>
      </c>
      <c r="T366" s="11">
        <v>1</v>
      </c>
      <c r="U366" s="37">
        <v>1</v>
      </c>
    </row>
    <row r="367" spans="1:21" x14ac:dyDescent="0.25">
      <c r="A367" s="11">
        <v>366</v>
      </c>
      <c r="B367" s="11">
        <v>201505</v>
      </c>
      <c r="C367" s="11">
        <v>1234</v>
      </c>
      <c r="D367" s="11">
        <v>1</v>
      </c>
      <c r="E367" s="16" t="s">
        <v>509</v>
      </c>
      <c r="F367" s="16" t="s">
        <v>5</v>
      </c>
      <c r="G367" s="23" t="s">
        <v>1326</v>
      </c>
      <c r="H367" s="13" t="s">
        <v>1277</v>
      </c>
      <c r="I367" s="13">
        <v>44</v>
      </c>
      <c r="J367" s="14">
        <v>42131</v>
      </c>
      <c r="K367" s="11" t="s">
        <v>2073</v>
      </c>
      <c r="L367" s="11" t="s">
        <v>1114</v>
      </c>
      <c r="M367" s="13">
        <v>1</v>
      </c>
      <c r="N367" s="13" t="s">
        <v>2040</v>
      </c>
      <c r="O367" s="13">
        <v>2</v>
      </c>
      <c r="P367" s="13" t="s">
        <v>1277</v>
      </c>
      <c r="Q367" s="11">
        <f>VLOOKUP(I367,edades!$B$3:$D$17,3)</f>
        <v>10</v>
      </c>
      <c r="R367" s="11" t="str">
        <f>VLOOKUP(I367,edades!$B$3:$D$17,2)</f>
        <v>de 40 a 44 años</v>
      </c>
      <c r="S367" s="46" t="s">
        <v>1114</v>
      </c>
      <c r="T367" s="11">
        <v>1</v>
      </c>
      <c r="U367" s="37">
        <v>1</v>
      </c>
    </row>
    <row r="368" spans="1:21" x14ac:dyDescent="0.25">
      <c r="A368" s="11">
        <v>367</v>
      </c>
      <c r="B368" s="11">
        <v>201505</v>
      </c>
      <c r="C368" s="11">
        <v>1234</v>
      </c>
      <c r="D368" s="11">
        <v>1</v>
      </c>
      <c r="E368" s="16" t="s">
        <v>499</v>
      </c>
      <c r="F368" s="16" t="s">
        <v>5</v>
      </c>
      <c r="G368" s="23" t="s">
        <v>1350</v>
      </c>
      <c r="H368" s="13" t="s">
        <v>1277</v>
      </c>
      <c r="I368" s="13">
        <v>37</v>
      </c>
      <c r="J368" s="14">
        <v>42132</v>
      </c>
      <c r="K368" s="11" t="s">
        <v>2073</v>
      </c>
      <c r="L368" s="11" t="s">
        <v>326</v>
      </c>
      <c r="M368" s="13">
        <v>1</v>
      </c>
      <c r="N368" s="13" t="s">
        <v>2040</v>
      </c>
      <c r="O368" s="13">
        <v>2</v>
      </c>
      <c r="P368" s="13" t="s">
        <v>1277</v>
      </c>
      <c r="Q368" s="11">
        <f>VLOOKUP(I368,edades!$B$3:$D$17,3)</f>
        <v>9</v>
      </c>
      <c r="R368" s="11" t="str">
        <f>VLOOKUP(I368,edades!$B$3:$D$17,2)</f>
        <v>de 35 a 39 años</v>
      </c>
      <c r="S368" s="46" t="s">
        <v>326</v>
      </c>
      <c r="T368" s="11">
        <v>1</v>
      </c>
      <c r="U368" s="37">
        <v>1</v>
      </c>
    </row>
    <row r="369" spans="1:21" x14ac:dyDescent="0.25">
      <c r="A369" s="11">
        <v>368</v>
      </c>
      <c r="B369" s="11">
        <v>201505</v>
      </c>
      <c r="C369" s="11">
        <v>1234</v>
      </c>
      <c r="D369" s="11">
        <v>1</v>
      </c>
      <c r="E369" s="16" t="s">
        <v>627</v>
      </c>
      <c r="F369" s="16" t="s">
        <v>5</v>
      </c>
      <c r="G369" s="23" t="s">
        <v>1791</v>
      </c>
      <c r="H369" s="13" t="s">
        <v>1277</v>
      </c>
      <c r="I369" s="13">
        <v>50</v>
      </c>
      <c r="J369" s="14">
        <v>42129</v>
      </c>
      <c r="K369" s="11" t="s">
        <v>2072</v>
      </c>
      <c r="L369" s="11" t="s">
        <v>10</v>
      </c>
      <c r="M369" s="13">
        <v>1</v>
      </c>
      <c r="N369" s="13" t="s">
        <v>2040</v>
      </c>
      <c r="O369" s="13">
        <v>2</v>
      </c>
      <c r="P369" s="13" t="s">
        <v>1277</v>
      </c>
      <c r="Q369" s="11">
        <f>VLOOKUP(I369,edades!$B$3:$D$17,3)</f>
        <v>12</v>
      </c>
      <c r="R369" s="11" t="str">
        <f>VLOOKUP(I369,edades!$B$3:$D$17,2)</f>
        <v>de 50 a 54 años</v>
      </c>
      <c r="S369" s="46" t="s">
        <v>10</v>
      </c>
      <c r="T369" s="11">
        <v>1</v>
      </c>
      <c r="U369" s="37">
        <v>1</v>
      </c>
    </row>
    <row r="370" spans="1:21" x14ac:dyDescent="0.25">
      <c r="A370" s="11">
        <v>369</v>
      </c>
      <c r="B370" s="11">
        <v>201505</v>
      </c>
      <c r="C370" s="11">
        <v>1234</v>
      </c>
      <c r="D370" s="11">
        <v>1</v>
      </c>
      <c r="E370" s="16" t="s">
        <v>815</v>
      </c>
      <c r="F370" s="16" t="s">
        <v>5</v>
      </c>
      <c r="G370" s="23" t="s">
        <v>1429</v>
      </c>
      <c r="H370" s="13" t="s">
        <v>1276</v>
      </c>
      <c r="I370" s="13">
        <v>8</v>
      </c>
      <c r="J370" s="14">
        <v>42129</v>
      </c>
      <c r="K370" s="11" t="s">
        <v>2078</v>
      </c>
      <c r="L370" s="11" t="s">
        <v>1175</v>
      </c>
      <c r="M370" s="13">
        <v>1</v>
      </c>
      <c r="N370" s="13" t="s">
        <v>2040</v>
      </c>
      <c r="O370" s="13">
        <v>1</v>
      </c>
      <c r="P370" s="13" t="s">
        <v>2042</v>
      </c>
      <c r="Q370" s="11">
        <f>VLOOKUP(I370,edades!$B$3:$D$17,3)</f>
        <v>3</v>
      </c>
      <c r="R370" s="11" t="str">
        <f>VLOOKUP(I370,edades!$B$3:$D$17,2)</f>
        <v>de 5 a 9 años</v>
      </c>
      <c r="S370" s="46" t="s">
        <v>1175</v>
      </c>
      <c r="T370" s="11">
        <v>1</v>
      </c>
      <c r="U370" s="37">
        <v>1</v>
      </c>
    </row>
    <row r="371" spans="1:21" x14ac:dyDescent="0.25">
      <c r="A371" s="11">
        <v>370</v>
      </c>
      <c r="B371" s="11">
        <v>201505</v>
      </c>
      <c r="C371" s="11">
        <v>1234</v>
      </c>
      <c r="D371" s="11">
        <v>1</v>
      </c>
      <c r="E371" s="16" t="s">
        <v>555</v>
      </c>
      <c r="F371" s="16" t="s">
        <v>5</v>
      </c>
      <c r="G371" s="23" t="s">
        <v>1334</v>
      </c>
      <c r="H371" s="13" t="s">
        <v>1277</v>
      </c>
      <c r="I371" s="13">
        <v>35</v>
      </c>
      <c r="J371" s="14">
        <v>42132</v>
      </c>
      <c r="K371" s="11" t="s">
        <v>2073</v>
      </c>
      <c r="L371" s="11" t="s">
        <v>1238</v>
      </c>
      <c r="M371" s="13">
        <v>1</v>
      </c>
      <c r="N371" s="13" t="s">
        <v>2040</v>
      </c>
      <c r="O371" s="13">
        <v>2</v>
      </c>
      <c r="P371" s="13" t="s">
        <v>1277</v>
      </c>
      <c r="Q371" s="11">
        <f>VLOOKUP(I371,edades!$B$3:$D$17,3)</f>
        <v>9</v>
      </c>
      <c r="R371" s="11" t="str">
        <f>VLOOKUP(I371,edades!$B$3:$D$17,2)</f>
        <v>de 35 a 39 años</v>
      </c>
      <c r="S371" s="46" t="s">
        <v>1238</v>
      </c>
      <c r="T371" s="11">
        <v>1</v>
      </c>
      <c r="U371" s="37">
        <v>1</v>
      </c>
    </row>
    <row r="372" spans="1:21" x14ac:dyDescent="0.25">
      <c r="A372" s="11">
        <v>371</v>
      </c>
      <c r="B372" s="11">
        <v>201505</v>
      </c>
      <c r="C372" s="11">
        <v>1234</v>
      </c>
      <c r="D372" s="11">
        <v>1</v>
      </c>
      <c r="E372" s="16" t="s">
        <v>906</v>
      </c>
      <c r="F372" s="16" t="s">
        <v>5</v>
      </c>
      <c r="G372" s="23" t="s">
        <v>1662</v>
      </c>
      <c r="H372" s="13" t="s">
        <v>1277</v>
      </c>
      <c r="I372" s="13">
        <v>30</v>
      </c>
      <c r="J372" s="14">
        <v>42134</v>
      </c>
      <c r="K372" s="11" t="s">
        <v>2071</v>
      </c>
      <c r="L372" s="11" t="s">
        <v>74</v>
      </c>
      <c r="M372" s="13">
        <v>1</v>
      </c>
      <c r="N372" s="13" t="s">
        <v>2040</v>
      </c>
      <c r="O372" s="13">
        <v>2</v>
      </c>
      <c r="P372" s="13" t="s">
        <v>1277</v>
      </c>
      <c r="Q372" s="11">
        <f>VLOOKUP(I372,edades!$B$3:$D$17,3)</f>
        <v>8</v>
      </c>
      <c r="R372" s="11" t="str">
        <f>VLOOKUP(I372,edades!$B$3:$D$17,2)</f>
        <v>de 30 a 34 años</v>
      </c>
      <c r="S372" s="46" t="s">
        <v>74</v>
      </c>
      <c r="T372" s="11">
        <v>1</v>
      </c>
      <c r="U372" s="37">
        <v>1</v>
      </c>
    </row>
    <row r="373" spans="1:21" x14ac:dyDescent="0.25">
      <c r="A373" s="11">
        <v>372</v>
      </c>
      <c r="B373" s="11">
        <v>201505</v>
      </c>
      <c r="C373" s="11">
        <v>1234</v>
      </c>
      <c r="D373" s="11">
        <v>1</v>
      </c>
      <c r="E373" s="16" t="s">
        <v>145</v>
      </c>
      <c r="F373" s="16" t="s">
        <v>5</v>
      </c>
      <c r="G373" s="23" t="s">
        <v>1556</v>
      </c>
      <c r="H373" s="13" t="s">
        <v>1276</v>
      </c>
      <c r="I373" s="13">
        <v>50</v>
      </c>
      <c r="J373" s="14">
        <v>42135</v>
      </c>
      <c r="K373" s="11" t="s">
        <v>2071</v>
      </c>
      <c r="L373" s="11" t="s">
        <v>1076</v>
      </c>
      <c r="M373" s="13">
        <v>1</v>
      </c>
      <c r="N373" s="13" t="s">
        <v>2040</v>
      </c>
      <c r="O373" s="13">
        <v>1</v>
      </c>
      <c r="P373" s="13" t="s">
        <v>2042</v>
      </c>
      <c r="Q373" s="11">
        <f>VLOOKUP(I373,edades!$B$3:$D$17,3)</f>
        <v>12</v>
      </c>
      <c r="R373" s="11" t="str">
        <f>VLOOKUP(I373,edades!$B$3:$D$17,2)</f>
        <v>de 50 a 54 años</v>
      </c>
      <c r="S373" s="46" t="s">
        <v>1076</v>
      </c>
      <c r="T373" s="11">
        <v>1</v>
      </c>
      <c r="U373" s="37">
        <v>1</v>
      </c>
    </row>
    <row r="374" spans="1:21" x14ac:dyDescent="0.25">
      <c r="A374" s="11">
        <v>373</v>
      </c>
      <c r="B374" s="11">
        <v>201505</v>
      </c>
      <c r="C374" s="11">
        <v>1234</v>
      </c>
      <c r="D374" s="11">
        <v>1</v>
      </c>
      <c r="E374" s="16" t="s">
        <v>598</v>
      </c>
      <c r="F374" s="16" t="s">
        <v>5</v>
      </c>
      <c r="G374" s="23" t="s">
        <v>1358</v>
      </c>
      <c r="H374" s="13" t="s">
        <v>1277</v>
      </c>
      <c r="I374" s="13">
        <v>47</v>
      </c>
      <c r="J374" s="14">
        <v>42133</v>
      </c>
      <c r="K374" s="11" t="s">
        <v>2073</v>
      </c>
      <c r="L374" s="11" t="s">
        <v>1036</v>
      </c>
      <c r="M374" s="13">
        <v>1</v>
      </c>
      <c r="N374" s="13" t="s">
        <v>2040</v>
      </c>
      <c r="O374" s="13">
        <v>2</v>
      </c>
      <c r="P374" s="13" t="s">
        <v>1277</v>
      </c>
      <c r="Q374" s="11">
        <f>VLOOKUP(I374,edades!$B$3:$D$17,3)</f>
        <v>11</v>
      </c>
      <c r="R374" s="11" t="str">
        <f>VLOOKUP(I374,edades!$B$3:$D$17,2)</f>
        <v>de 45 a 49 años</v>
      </c>
      <c r="S374" s="46" t="s">
        <v>1036</v>
      </c>
      <c r="T374" s="11">
        <v>1</v>
      </c>
      <c r="U374" s="37">
        <v>1</v>
      </c>
    </row>
    <row r="375" spans="1:21" x14ac:dyDescent="0.25">
      <c r="A375" s="11">
        <v>374</v>
      </c>
      <c r="B375" s="11">
        <v>201505</v>
      </c>
      <c r="C375" s="11">
        <v>1234</v>
      </c>
      <c r="D375" s="11">
        <v>1</v>
      </c>
      <c r="E375" s="16" t="s">
        <v>83</v>
      </c>
      <c r="F375" s="16" t="s">
        <v>5</v>
      </c>
      <c r="G375" s="23" t="s">
        <v>1792</v>
      </c>
      <c r="H375" s="13" t="s">
        <v>1277</v>
      </c>
      <c r="I375" s="13">
        <v>50</v>
      </c>
      <c r="J375" s="14">
        <v>42135</v>
      </c>
      <c r="K375" s="11" t="s">
        <v>2072</v>
      </c>
      <c r="L375" s="11" t="s">
        <v>21</v>
      </c>
      <c r="M375" s="13">
        <v>1</v>
      </c>
      <c r="N375" s="13" t="s">
        <v>2040</v>
      </c>
      <c r="O375" s="13">
        <v>2</v>
      </c>
      <c r="P375" s="13" t="s">
        <v>1277</v>
      </c>
      <c r="Q375" s="11">
        <f>VLOOKUP(I375,edades!$B$3:$D$17,3)</f>
        <v>12</v>
      </c>
      <c r="R375" s="11" t="str">
        <f>VLOOKUP(I375,edades!$B$3:$D$17,2)</f>
        <v>de 50 a 54 años</v>
      </c>
      <c r="S375" s="46" t="s">
        <v>21</v>
      </c>
      <c r="T375" s="11">
        <v>1</v>
      </c>
      <c r="U375" s="37">
        <v>1</v>
      </c>
    </row>
    <row r="376" spans="1:21" x14ac:dyDescent="0.25">
      <c r="A376" s="11">
        <v>375</v>
      </c>
      <c r="B376" s="11">
        <v>201505</v>
      </c>
      <c r="C376" s="11">
        <v>1234</v>
      </c>
      <c r="D376" s="11">
        <v>1</v>
      </c>
      <c r="E376" s="16" t="s">
        <v>562</v>
      </c>
      <c r="F376" s="16" t="s">
        <v>5</v>
      </c>
      <c r="G376" s="23" t="s">
        <v>1487</v>
      </c>
      <c r="H376" s="13" t="s">
        <v>1277</v>
      </c>
      <c r="I376" s="13">
        <v>76</v>
      </c>
      <c r="J376" s="14">
        <v>42135</v>
      </c>
      <c r="K376" s="11" t="s">
        <v>2074</v>
      </c>
      <c r="L376" s="11" t="s">
        <v>1227</v>
      </c>
      <c r="M376" s="13">
        <v>1</v>
      </c>
      <c r="N376" s="13" t="s">
        <v>2040</v>
      </c>
      <c r="O376" s="13">
        <v>2</v>
      </c>
      <c r="P376" s="13" t="s">
        <v>1277</v>
      </c>
      <c r="Q376" s="11">
        <f>VLOOKUP(I376,edades!$B$3:$D$17,3)</f>
        <v>15</v>
      </c>
      <c r="R376" s="11" t="str">
        <f>VLOOKUP(I376,edades!$B$3:$D$17,2)</f>
        <v>de 65 años a más</v>
      </c>
      <c r="S376" s="46" t="s">
        <v>1227</v>
      </c>
      <c r="T376" s="11">
        <v>1</v>
      </c>
      <c r="U376" s="37">
        <v>1</v>
      </c>
    </row>
    <row r="377" spans="1:21" x14ac:dyDescent="0.25">
      <c r="A377" s="11">
        <v>376</v>
      </c>
      <c r="B377" s="11">
        <v>201505</v>
      </c>
      <c r="C377" s="11">
        <v>1234</v>
      </c>
      <c r="D377" s="11">
        <v>1</v>
      </c>
      <c r="E377" s="16" t="s">
        <v>129</v>
      </c>
      <c r="F377" s="16" t="s">
        <v>5</v>
      </c>
      <c r="G377" s="23" t="s">
        <v>1576</v>
      </c>
      <c r="H377" s="13" t="s">
        <v>1277</v>
      </c>
      <c r="I377" s="13">
        <v>54</v>
      </c>
      <c r="J377" s="14">
        <v>42135</v>
      </c>
      <c r="K377" s="11" t="s">
        <v>2071</v>
      </c>
      <c r="L377" s="11" t="s">
        <v>1072</v>
      </c>
      <c r="M377" s="13">
        <v>1</v>
      </c>
      <c r="N377" s="13" t="s">
        <v>2040</v>
      </c>
      <c r="O377" s="13">
        <v>2</v>
      </c>
      <c r="P377" s="13" t="s">
        <v>1277</v>
      </c>
      <c r="Q377" s="11">
        <f>VLOOKUP(I377,edades!$B$3:$D$17,3)</f>
        <v>12</v>
      </c>
      <c r="R377" s="11" t="str">
        <f>VLOOKUP(I377,edades!$B$3:$D$17,2)</f>
        <v>de 50 a 54 años</v>
      </c>
      <c r="S377" s="46" t="s">
        <v>1072</v>
      </c>
      <c r="T377" s="11">
        <v>1</v>
      </c>
      <c r="U377" s="37">
        <v>1</v>
      </c>
    </row>
    <row r="378" spans="1:21" x14ac:dyDescent="0.25">
      <c r="A378" s="11">
        <v>377</v>
      </c>
      <c r="B378" s="11">
        <v>201505</v>
      </c>
      <c r="C378" s="11">
        <v>1234</v>
      </c>
      <c r="D378" s="11">
        <v>1</v>
      </c>
      <c r="E378" s="16" t="s">
        <v>86</v>
      </c>
      <c r="F378" s="16" t="s">
        <v>5</v>
      </c>
      <c r="G378" s="23" t="s">
        <v>1825</v>
      </c>
      <c r="H378" s="13" t="s">
        <v>1277</v>
      </c>
      <c r="I378" s="13">
        <v>57</v>
      </c>
      <c r="J378" s="14">
        <v>42135</v>
      </c>
      <c r="K378" s="11" t="s">
        <v>2072</v>
      </c>
      <c r="L378" s="11" t="s">
        <v>87</v>
      </c>
      <c r="M378" s="13">
        <v>1</v>
      </c>
      <c r="N378" s="13" t="s">
        <v>2040</v>
      </c>
      <c r="O378" s="13">
        <v>2</v>
      </c>
      <c r="P378" s="13" t="s">
        <v>1277</v>
      </c>
      <c r="Q378" s="11">
        <f>VLOOKUP(I378,edades!$B$3:$D$17,3)</f>
        <v>13</v>
      </c>
      <c r="R378" s="11" t="str">
        <f>VLOOKUP(I378,edades!$B$3:$D$17,2)</f>
        <v>de 55 a 59 años</v>
      </c>
      <c r="S378" s="46" t="s">
        <v>87</v>
      </c>
      <c r="T378" s="11">
        <v>1</v>
      </c>
      <c r="U378" s="37">
        <v>1</v>
      </c>
    </row>
    <row r="379" spans="1:21" x14ac:dyDescent="0.25">
      <c r="A379" s="11">
        <v>378</v>
      </c>
      <c r="B379" s="11">
        <v>201505</v>
      </c>
      <c r="C379" s="11">
        <v>1234</v>
      </c>
      <c r="D379" s="11">
        <v>1</v>
      </c>
      <c r="E379" s="16" t="s">
        <v>583</v>
      </c>
      <c r="F379" s="16" t="s">
        <v>5</v>
      </c>
      <c r="G379" s="23" t="s">
        <v>1588</v>
      </c>
      <c r="H379" s="13" t="s">
        <v>1277</v>
      </c>
      <c r="I379" s="13">
        <v>46</v>
      </c>
      <c r="J379" s="14">
        <v>42129</v>
      </c>
      <c r="K379" s="11" t="s">
        <v>2071</v>
      </c>
      <c r="L379" s="11" t="s">
        <v>6</v>
      </c>
      <c r="M379" s="13">
        <v>1</v>
      </c>
      <c r="N379" s="13" t="s">
        <v>2040</v>
      </c>
      <c r="O379" s="13">
        <v>2</v>
      </c>
      <c r="P379" s="13" t="s">
        <v>1277</v>
      </c>
      <c r="Q379" s="11">
        <f>VLOOKUP(I379,edades!$B$3:$D$17,3)</f>
        <v>11</v>
      </c>
      <c r="R379" s="11" t="str">
        <f>VLOOKUP(I379,edades!$B$3:$D$17,2)</f>
        <v>de 45 a 49 años</v>
      </c>
      <c r="S379" s="46" t="s">
        <v>6</v>
      </c>
      <c r="T379" s="11">
        <v>1</v>
      </c>
      <c r="U379" s="37">
        <v>1</v>
      </c>
    </row>
    <row r="380" spans="1:21" x14ac:dyDescent="0.25">
      <c r="A380" s="11">
        <v>379</v>
      </c>
      <c r="B380" s="11">
        <v>201505</v>
      </c>
      <c r="C380" s="11">
        <v>1234</v>
      </c>
      <c r="D380" s="11">
        <v>1</v>
      </c>
      <c r="E380" s="16" t="s">
        <v>409</v>
      </c>
      <c r="F380" s="16" t="s">
        <v>5</v>
      </c>
      <c r="G380" s="23" t="s">
        <v>1596</v>
      </c>
      <c r="H380" s="13" t="s">
        <v>1276</v>
      </c>
      <c r="I380" s="13">
        <v>59</v>
      </c>
      <c r="J380" s="14">
        <v>42135</v>
      </c>
      <c r="K380" s="11" t="s">
        <v>2071</v>
      </c>
      <c r="L380" s="11" t="s">
        <v>1067</v>
      </c>
      <c r="M380" s="13">
        <v>1</v>
      </c>
      <c r="N380" s="13" t="s">
        <v>2040</v>
      </c>
      <c r="O380" s="13">
        <v>1</v>
      </c>
      <c r="P380" s="13" t="s">
        <v>2042</v>
      </c>
      <c r="Q380" s="11">
        <f>VLOOKUP(I380,edades!$B$3:$D$17,3)</f>
        <v>13</v>
      </c>
      <c r="R380" s="11" t="str">
        <f>VLOOKUP(I380,edades!$B$3:$D$17,2)</f>
        <v>de 55 a 59 años</v>
      </c>
      <c r="S380" s="46" t="s">
        <v>1067</v>
      </c>
      <c r="T380" s="11">
        <v>1</v>
      </c>
      <c r="U380" s="37">
        <v>1</v>
      </c>
    </row>
    <row r="381" spans="1:21" x14ac:dyDescent="0.25">
      <c r="A381" s="11">
        <v>380</v>
      </c>
      <c r="B381" s="11">
        <v>201505</v>
      </c>
      <c r="C381" s="11">
        <v>1234</v>
      </c>
      <c r="D381" s="11">
        <v>1</v>
      </c>
      <c r="E381" s="16" t="s">
        <v>393</v>
      </c>
      <c r="F381" s="16" t="s">
        <v>5</v>
      </c>
      <c r="G381" s="23" t="s">
        <v>1727</v>
      </c>
      <c r="H381" s="13" t="s">
        <v>1276</v>
      </c>
      <c r="I381" s="13">
        <v>76</v>
      </c>
      <c r="J381" s="14">
        <v>42134</v>
      </c>
      <c r="K381" s="11" t="s">
        <v>2071</v>
      </c>
      <c r="L381" s="11" t="s">
        <v>1023</v>
      </c>
      <c r="M381" s="13">
        <v>1</v>
      </c>
      <c r="N381" s="13" t="s">
        <v>2040</v>
      </c>
      <c r="O381" s="13">
        <v>1</v>
      </c>
      <c r="P381" s="13" t="s">
        <v>2042</v>
      </c>
      <c r="Q381" s="11">
        <f>VLOOKUP(I381,edades!$B$3:$D$17,3)</f>
        <v>15</v>
      </c>
      <c r="R381" s="11" t="str">
        <f>VLOOKUP(I381,edades!$B$3:$D$17,2)</f>
        <v>de 65 años a más</v>
      </c>
      <c r="S381" s="46" t="s">
        <v>1023</v>
      </c>
      <c r="T381" s="11">
        <v>1</v>
      </c>
      <c r="U381" s="37">
        <v>1</v>
      </c>
    </row>
    <row r="382" spans="1:21" x14ac:dyDescent="0.25">
      <c r="A382" s="11">
        <v>381</v>
      </c>
      <c r="B382" s="11">
        <v>201505</v>
      </c>
      <c r="C382" s="11">
        <v>1234</v>
      </c>
      <c r="D382" s="11">
        <v>1</v>
      </c>
      <c r="E382" s="16" t="s">
        <v>152</v>
      </c>
      <c r="F382" s="16" t="s">
        <v>5</v>
      </c>
      <c r="G382" s="23" t="s">
        <v>1784</v>
      </c>
      <c r="H382" s="13" t="s">
        <v>1277</v>
      </c>
      <c r="I382" s="13">
        <v>58</v>
      </c>
      <c r="J382" s="14">
        <v>42134</v>
      </c>
      <c r="K382" s="11" t="s">
        <v>2072</v>
      </c>
      <c r="L382" s="11" t="s">
        <v>22</v>
      </c>
      <c r="M382" s="13">
        <v>1</v>
      </c>
      <c r="N382" s="13" t="s">
        <v>2040</v>
      </c>
      <c r="O382" s="13">
        <v>2</v>
      </c>
      <c r="P382" s="13" t="s">
        <v>1277</v>
      </c>
      <c r="Q382" s="11">
        <f>VLOOKUP(I382,edades!$B$3:$D$17,3)</f>
        <v>13</v>
      </c>
      <c r="R382" s="11" t="str">
        <f>VLOOKUP(I382,edades!$B$3:$D$17,2)</f>
        <v>de 55 a 59 años</v>
      </c>
      <c r="S382" s="46" t="s">
        <v>22</v>
      </c>
      <c r="T382" s="11">
        <v>1</v>
      </c>
      <c r="U382" s="37">
        <v>1</v>
      </c>
    </row>
    <row r="383" spans="1:21" x14ac:dyDescent="0.25">
      <c r="A383" s="11">
        <v>382</v>
      </c>
      <c r="B383" s="11">
        <v>201505</v>
      </c>
      <c r="C383" s="11">
        <v>1234</v>
      </c>
      <c r="D383" s="11">
        <v>1</v>
      </c>
      <c r="E383" s="16" t="s">
        <v>472</v>
      </c>
      <c r="F383" s="16" t="s">
        <v>5</v>
      </c>
      <c r="G383" s="23" t="s">
        <v>1714</v>
      </c>
      <c r="H383" s="13" t="s">
        <v>1277</v>
      </c>
      <c r="I383" s="13">
        <v>55</v>
      </c>
      <c r="J383" s="14">
        <v>42132</v>
      </c>
      <c r="K383" s="11" t="s">
        <v>2071</v>
      </c>
      <c r="L383" s="11" t="s">
        <v>1032</v>
      </c>
      <c r="M383" s="13">
        <v>1</v>
      </c>
      <c r="N383" s="13" t="s">
        <v>2040</v>
      </c>
      <c r="O383" s="13">
        <v>2</v>
      </c>
      <c r="P383" s="13" t="s">
        <v>1277</v>
      </c>
      <c r="Q383" s="11">
        <f>VLOOKUP(I383,edades!$B$3:$D$17,3)</f>
        <v>13</v>
      </c>
      <c r="R383" s="11" t="str">
        <f>VLOOKUP(I383,edades!$B$3:$D$17,2)</f>
        <v>de 55 a 59 años</v>
      </c>
      <c r="S383" s="46" t="s">
        <v>1032</v>
      </c>
      <c r="T383" s="11">
        <v>1</v>
      </c>
      <c r="U383" s="37">
        <v>1</v>
      </c>
    </row>
    <row r="384" spans="1:21" x14ac:dyDescent="0.25">
      <c r="A384" s="11">
        <v>383</v>
      </c>
      <c r="B384" s="11">
        <v>201505</v>
      </c>
      <c r="C384" s="11">
        <v>1234</v>
      </c>
      <c r="D384" s="11">
        <v>1</v>
      </c>
      <c r="E384" s="16" t="s">
        <v>636</v>
      </c>
      <c r="F384" s="16" t="s">
        <v>5</v>
      </c>
      <c r="G384" s="23" t="s">
        <v>1854</v>
      </c>
      <c r="H384" s="13" t="s">
        <v>1277</v>
      </c>
      <c r="I384" s="13">
        <v>62</v>
      </c>
      <c r="J384" s="14">
        <v>42129</v>
      </c>
      <c r="K384" s="11" t="s">
        <v>2072</v>
      </c>
      <c r="L384" s="11" t="s">
        <v>11</v>
      </c>
      <c r="M384" s="13">
        <v>1</v>
      </c>
      <c r="N384" s="13" t="s">
        <v>2040</v>
      </c>
      <c r="O384" s="13">
        <v>2</v>
      </c>
      <c r="P384" s="13" t="s">
        <v>1277</v>
      </c>
      <c r="Q384" s="11">
        <f>VLOOKUP(I384,edades!$B$3:$D$17,3)</f>
        <v>14</v>
      </c>
      <c r="R384" s="11" t="str">
        <f>VLOOKUP(I384,edades!$B$3:$D$17,2)</f>
        <v>de 60 a 64 años</v>
      </c>
      <c r="S384" s="46" t="s">
        <v>11</v>
      </c>
      <c r="T384" s="11">
        <v>1</v>
      </c>
      <c r="U384" s="37">
        <v>1</v>
      </c>
    </row>
    <row r="385" spans="1:21" x14ac:dyDescent="0.25">
      <c r="A385" s="11">
        <v>384</v>
      </c>
      <c r="B385" s="11">
        <v>201505</v>
      </c>
      <c r="C385" s="11">
        <v>1234</v>
      </c>
      <c r="D385" s="11">
        <v>1</v>
      </c>
      <c r="E385" s="16" t="s">
        <v>316</v>
      </c>
      <c r="F385" s="16" t="s">
        <v>5</v>
      </c>
      <c r="G385" s="23" t="s">
        <v>1490</v>
      </c>
      <c r="H385" s="13" t="s">
        <v>1277</v>
      </c>
      <c r="I385" s="13">
        <v>74</v>
      </c>
      <c r="J385" s="14">
        <v>42141</v>
      </c>
      <c r="K385" s="11" t="s">
        <v>2074</v>
      </c>
      <c r="L385" s="11" t="s">
        <v>125</v>
      </c>
      <c r="M385" s="13">
        <v>1</v>
      </c>
      <c r="N385" s="13" t="s">
        <v>2040</v>
      </c>
      <c r="O385" s="13">
        <v>2</v>
      </c>
      <c r="P385" s="13" t="s">
        <v>1277</v>
      </c>
      <c r="Q385" s="11">
        <f>VLOOKUP(I385,edades!$B$3:$D$17,3)</f>
        <v>15</v>
      </c>
      <c r="R385" s="11" t="str">
        <f>VLOOKUP(I385,edades!$B$3:$D$17,2)</f>
        <v>de 65 años a más</v>
      </c>
      <c r="S385" s="46" t="s">
        <v>125</v>
      </c>
      <c r="T385" s="11">
        <v>1</v>
      </c>
      <c r="U385" s="37">
        <v>1</v>
      </c>
    </row>
    <row r="386" spans="1:21" x14ac:dyDescent="0.25">
      <c r="A386" s="11">
        <v>385</v>
      </c>
      <c r="B386" s="11">
        <v>201505</v>
      </c>
      <c r="C386" s="11">
        <v>1234</v>
      </c>
      <c r="D386" s="11">
        <v>1</v>
      </c>
      <c r="E386" s="16" t="s">
        <v>126</v>
      </c>
      <c r="F386" s="16" t="s">
        <v>5</v>
      </c>
      <c r="G386" s="23" t="s">
        <v>1779</v>
      </c>
      <c r="H386" s="13" t="s">
        <v>1277</v>
      </c>
      <c r="I386" s="13">
        <v>60</v>
      </c>
      <c r="J386" s="14">
        <v>42125</v>
      </c>
      <c r="K386" s="11" t="s">
        <v>2072</v>
      </c>
      <c r="L386" s="11" t="s">
        <v>25</v>
      </c>
      <c r="M386" s="13">
        <v>1</v>
      </c>
      <c r="N386" s="13" t="s">
        <v>2040</v>
      </c>
      <c r="O386" s="13">
        <v>2</v>
      </c>
      <c r="P386" s="13" t="s">
        <v>1277</v>
      </c>
      <c r="Q386" s="11">
        <f>VLOOKUP(I386,edades!$B$3:$D$17,3)</f>
        <v>14</v>
      </c>
      <c r="R386" s="11" t="str">
        <f>VLOOKUP(I386,edades!$B$3:$D$17,2)</f>
        <v>de 60 a 64 años</v>
      </c>
      <c r="S386" s="46" t="s">
        <v>25</v>
      </c>
      <c r="T386" s="11">
        <v>1</v>
      </c>
      <c r="U386" s="37">
        <v>1</v>
      </c>
    </row>
    <row r="387" spans="1:21" x14ac:dyDescent="0.25">
      <c r="A387" s="11">
        <v>386</v>
      </c>
      <c r="B387" s="11">
        <v>201505</v>
      </c>
      <c r="C387" s="11">
        <v>1234</v>
      </c>
      <c r="D387" s="11">
        <v>1</v>
      </c>
      <c r="E387" s="16" t="s">
        <v>122</v>
      </c>
      <c r="F387" s="16" t="s">
        <v>5</v>
      </c>
      <c r="G387" s="23" t="s">
        <v>1322</v>
      </c>
      <c r="H387" s="13" t="s">
        <v>1277</v>
      </c>
      <c r="I387" s="13">
        <v>69</v>
      </c>
      <c r="J387" s="14">
        <v>42125</v>
      </c>
      <c r="K387" s="11" t="s">
        <v>2073</v>
      </c>
      <c r="L387" s="11" t="s">
        <v>1096</v>
      </c>
      <c r="M387" s="13">
        <v>1</v>
      </c>
      <c r="N387" s="13" t="s">
        <v>2040</v>
      </c>
      <c r="O387" s="13">
        <v>2</v>
      </c>
      <c r="P387" s="13" t="s">
        <v>1277</v>
      </c>
      <c r="Q387" s="11">
        <f>VLOOKUP(I387,edades!$B$3:$D$17,3)</f>
        <v>15</v>
      </c>
      <c r="R387" s="11" t="str">
        <f>VLOOKUP(I387,edades!$B$3:$D$17,2)</f>
        <v>de 65 años a más</v>
      </c>
      <c r="S387" s="46" t="s">
        <v>1096</v>
      </c>
      <c r="T387" s="11">
        <v>1</v>
      </c>
      <c r="U387" s="37">
        <v>1</v>
      </c>
    </row>
    <row r="388" spans="1:21" x14ac:dyDescent="0.25">
      <c r="A388" s="11">
        <v>387</v>
      </c>
      <c r="B388" s="11">
        <v>201505</v>
      </c>
      <c r="C388" s="11">
        <v>1234</v>
      </c>
      <c r="D388" s="11">
        <v>1</v>
      </c>
      <c r="E388" s="16" t="s">
        <v>270</v>
      </c>
      <c r="F388" s="16" t="s">
        <v>5</v>
      </c>
      <c r="G388" s="23" t="s">
        <v>1702</v>
      </c>
      <c r="H388" s="13" t="s">
        <v>1277</v>
      </c>
      <c r="I388" s="13">
        <v>78</v>
      </c>
      <c r="J388" s="14">
        <v>42125</v>
      </c>
      <c r="K388" s="11" t="s">
        <v>2071</v>
      </c>
      <c r="L388" s="11" t="s">
        <v>203</v>
      </c>
      <c r="M388" s="13">
        <v>1</v>
      </c>
      <c r="N388" s="13" t="s">
        <v>2040</v>
      </c>
      <c r="O388" s="13">
        <v>2</v>
      </c>
      <c r="P388" s="13" t="s">
        <v>1277</v>
      </c>
      <c r="Q388" s="11">
        <f>VLOOKUP(I388,edades!$B$3:$D$17,3)</f>
        <v>15</v>
      </c>
      <c r="R388" s="11" t="str">
        <f>VLOOKUP(I388,edades!$B$3:$D$17,2)</f>
        <v>de 65 años a más</v>
      </c>
      <c r="S388" s="46" t="s">
        <v>203</v>
      </c>
      <c r="T388" s="11">
        <v>1</v>
      </c>
      <c r="U388" s="37">
        <v>1</v>
      </c>
    </row>
    <row r="389" spans="1:21" x14ac:dyDescent="0.25">
      <c r="A389" s="11">
        <v>388</v>
      </c>
      <c r="B389" s="11">
        <v>201505</v>
      </c>
      <c r="C389" s="11">
        <v>1234</v>
      </c>
      <c r="D389" s="11">
        <v>1</v>
      </c>
      <c r="E389" s="16" t="s">
        <v>672</v>
      </c>
      <c r="F389" s="16" t="s">
        <v>5</v>
      </c>
      <c r="G389" s="23" t="s">
        <v>1855</v>
      </c>
      <c r="H389" s="13" t="s">
        <v>1277</v>
      </c>
      <c r="I389" s="13">
        <v>64</v>
      </c>
      <c r="J389" s="14">
        <v>42134</v>
      </c>
      <c r="K389" s="11" t="s">
        <v>2072</v>
      </c>
      <c r="L389" s="11" t="s">
        <v>9</v>
      </c>
      <c r="M389" s="13">
        <v>1</v>
      </c>
      <c r="N389" s="13" t="s">
        <v>2040</v>
      </c>
      <c r="O389" s="13">
        <v>2</v>
      </c>
      <c r="P389" s="13" t="s">
        <v>1277</v>
      </c>
      <c r="Q389" s="11">
        <f>VLOOKUP(I389,edades!$B$3:$D$17,3)</f>
        <v>14</v>
      </c>
      <c r="R389" s="11" t="str">
        <f>VLOOKUP(I389,edades!$B$3:$D$17,2)</f>
        <v>de 60 a 64 años</v>
      </c>
      <c r="S389" s="46" t="s">
        <v>9</v>
      </c>
      <c r="T389" s="11">
        <v>1</v>
      </c>
      <c r="U389" s="37">
        <v>1</v>
      </c>
    </row>
    <row r="390" spans="1:21" x14ac:dyDescent="0.25">
      <c r="A390" s="11">
        <v>389</v>
      </c>
      <c r="B390" s="11">
        <v>201505</v>
      </c>
      <c r="C390" s="11">
        <v>1234</v>
      </c>
      <c r="D390" s="11">
        <v>1</v>
      </c>
      <c r="E390" s="16" t="s">
        <v>718</v>
      </c>
      <c r="F390" s="16" t="s">
        <v>5</v>
      </c>
      <c r="G390" s="23" t="s">
        <v>1456</v>
      </c>
      <c r="H390" s="13" t="s">
        <v>1277</v>
      </c>
      <c r="I390" s="13">
        <v>63</v>
      </c>
      <c r="J390" s="14">
        <v>42129</v>
      </c>
      <c r="K390" s="11" t="s">
        <v>2078</v>
      </c>
      <c r="L390" s="11" t="s">
        <v>1169</v>
      </c>
      <c r="M390" s="13">
        <v>1</v>
      </c>
      <c r="N390" s="13" t="s">
        <v>2040</v>
      </c>
      <c r="O390" s="13">
        <v>2</v>
      </c>
      <c r="P390" s="13" t="s">
        <v>1277</v>
      </c>
      <c r="Q390" s="11">
        <f>VLOOKUP(I390,edades!$B$3:$D$17,3)</f>
        <v>14</v>
      </c>
      <c r="R390" s="11" t="str">
        <f>VLOOKUP(I390,edades!$B$3:$D$17,2)</f>
        <v>de 60 a 64 años</v>
      </c>
      <c r="S390" s="46" t="s">
        <v>1169</v>
      </c>
      <c r="T390" s="11">
        <v>1</v>
      </c>
      <c r="U390" s="37">
        <v>1</v>
      </c>
    </row>
    <row r="391" spans="1:21" x14ac:dyDescent="0.25">
      <c r="A391" s="11">
        <v>390</v>
      </c>
      <c r="B391" s="11">
        <v>201505</v>
      </c>
      <c r="C391" s="11">
        <v>1234</v>
      </c>
      <c r="D391" s="11">
        <v>1</v>
      </c>
      <c r="E391" s="16" t="s">
        <v>307</v>
      </c>
      <c r="F391" s="16" t="s">
        <v>5</v>
      </c>
      <c r="G391" s="23" t="s">
        <v>1600</v>
      </c>
      <c r="H391" s="13" t="s">
        <v>1276</v>
      </c>
      <c r="I391" s="13">
        <v>55</v>
      </c>
      <c r="J391" s="14">
        <v>42135</v>
      </c>
      <c r="K391" s="11" t="s">
        <v>2071</v>
      </c>
      <c r="L391" s="11" t="s">
        <v>20</v>
      </c>
      <c r="M391" s="13">
        <v>1</v>
      </c>
      <c r="N391" s="13" t="s">
        <v>2040</v>
      </c>
      <c r="O391" s="13">
        <v>1</v>
      </c>
      <c r="P391" s="13" t="s">
        <v>2042</v>
      </c>
      <c r="Q391" s="11">
        <f>VLOOKUP(I391,edades!$B$3:$D$17,3)</f>
        <v>13</v>
      </c>
      <c r="R391" s="11" t="str">
        <f>VLOOKUP(I391,edades!$B$3:$D$17,2)</f>
        <v>de 55 a 59 años</v>
      </c>
      <c r="S391" s="46" t="s">
        <v>20</v>
      </c>
      <c r="T391" s="11">
        <v>1</v>
      </c>
      <c r="U391" s="37">
        <v>1</v>
      </c>
    </row>
    <row r="392" spans="1:21" x14ac:dyDescent="0.25">
      <c r="A392" s="11">
        <v>391</v>
      </c>
      <c r="B392" s="11">
        <v>201505</v>
      </c>
      <c r="C392" s="11">
        <v>1234</v>
      </c>
      <c r="D392" s="11">
        <v>1</v>
      </c>
      <c r="E392" s="16" t="s">
        <v>518</v>
      </c>
      <c r="F392" s="16" t="s">
        <v>5</v>
      </c>
      <c r="G392" s="23" t="s">
        <v>1341</v>
      </c>
      <c r="H392" s="13" t="s">
        <v>1277</v>
      </c>
      <c r="I392" s="13">
        <v>58</v>
      </c>
      <c r="J392" s="14">
        <v>42133</v>
      </c>
      <c r="K392" s="11" t="s">
        <v>2073</v>
      </c>
      <c r="L392" s="11" t="s">
        <v>1017</v>
      </c>
      <c r="M392" s="13">
        <v>1</v>
      </c>
      <c r="N392" s="13" t="s">
        <v>2040</v>
      </c>
      <c r="O392" s="13">
        <v>2</v>
      </c>
      <c r="P392" s="13" t="s">
        <v>1277</v>
      </c>
      <c r="Q392" s="11">
        <f>VLOOKUP(I392,edades!$B$3:$D$17,3)</f>
        <v>13</v>
      </c>
      <c r="R392" s="11" t="str">
        <f>VLOOKUP(I392,edades!$B$3:$D$17,2)</f>
        <v>de 55 a 59 años</v>
      </c>
      <c r="S392" s="46" t="s">
        <v>1017</v>
      </c>
      <c r="T392" s="11">
        <v>1</v>
      </c>
      <c r="U392" s="37">
        <v>1</v>
      </c>
    </row>
    <row r="393" spans="1:21" x14ac:dyDescent="0.25">
      <c r="A393" s="11">
        <v>392</v>
      </c>
      <c r="B393" s="11">
        <v>201505</v>
      </c>
      <c r="C393" s="11">
        <v>1234</v>
      </c>
      <c r="D393" s="11">
        <v>1</v>
      </c>
      <c r="E393" s="16" t="s">
        <v>780</v>
      </c>
      <c r="F393" s="16" t="s">
        <v>5</v>
      </c>
      <c r="G393" s="23" t="s">
        <v>1314</v>
      </c>
      <c r="H393" s="13" t="s">
        <v>1277</v>
      </c>
      <c r="I393" s="13">
        <v>82</v>
      </c>
      <c r="J393" s="14">
        <v>42133</v>
      </c>
      <c r="K393" s="11" t="s">
        <v>2073</v>
      </c>
      <c r="L393" s="11" t="s">
        <v>1032</v>
      </c>
      <c r="M393" s="13">
        <v>1</v>
      </c>
      <c r="N393" s="13" t="s">
        <v>2040</v>
      </c>
      <c r="O393" s="13">
        <v>2</v>
      </c>
      <c r="P393" s="13" t="s">
        <v>1277</v>
      </c>
      <c r="Q393" s="11">
        <f>VLOOKUP(I393,edades!$B$3:$D$17,3)</f>
        <v>15</v>
      </c>
      <c r="R393" s="11" t="str">
        <f>VLOOKUP(I393,edades!$B$3:$D$17,2)</f>
        <v>de 65 años a más</v>
      </c>
      <c r="S393" s="46" t="s">
        <v>1032</v>
      </c>
      <c r="T393" s="11">
        <v>1</v>
      </c>
      <c r="U393" s="37">
        <v>1</v>
      </c>
    </row>
    <row r="394" spans="1:21" x14ac:dyDescent="0.25">
      <c r="A394" s="11">
        <v>393</v>
      </c>
      <c r="B394" s="11">
        <v>201505</v>
      </c>
      <c r="C394" s="11">
        <v>1234</v>
      </c>
      <c r="D394" s="11">
        <v>1</v>
      </c>
      <c r="E394" s="16" t="s">
        <v>236</v>
      </c>
      <c r="F394" s="16" t="s">
        <v>5</v>
      </c>
      <c r="G394" s="23" t="s">
        <v>1390</v>
      </c>
      <c r="H394" s="13" t="s">
        <v>1277</v>
      </c>
      <c r="I394" s="13">
        <v>52</v>
      </c>
      <c r="J394" s="14">
        <v>42125</v>
      </c>
      <c r="K394" s="11" t="s">
        <v>2073</v>
      </c>
      <c r="L394" s="11" t="s">
        <v>344</v>
      </c>
      <c r="M394" s="13">
        <v>1</v>
      </c>
      <c r="N394" s="13" t="s">
        <v>2040</v>
      </c>
      <c r="O394" s="13">
        <v>2</v>
      </c>
      <c r="P394" s="13" t="s">
        <v>1277</v>
      </c>
      <c r="Q394" s="11">
        <f>VLOOKUP(I394,edades!$B$3:$D$17,3)</f>
        <v>12</v>
      </c>
      <c r="R394" s="11" t="str">
        <f>VLOOKUP(I394,edades!$B$3:$D$17,2)</f>
        <v>de 50 a 54 años</v>
      </c>
      <c r="S394" s="46" t="s">
        <v>344</v>
      </c>
      <c r="T394" s="11">
        <v>1</v>
      </c>
      <c r="U394" s="37">
        <v>1</v>
      </c>
    </row>
    <row r="395" spans="1:21" x14ac:dyDescent="0.25">
      <c r="A395" s="11">
        <v>394</v>
      </c>
      <c r="B395" s="11">
        <v>201505</v>
      </c>
      <c r="C395" s="11">
        <v>1234</v>
      </c>
      <c r="D395" s="11">
        <v>1</v>
      </c>
      <c r="E395" s="16" t="s">
        <v>183</v>
      </c>
      <c r="F395" s="16" t="s">
        <v>5</v>
      </c>
      <c r="G395" s="23" t="s">
        <v>1578</v>
      </c>
      <c r="H395" s="13" t="s">
        <v>1277</v>
      </c>
      <c r="I395" s="13">
        <v>54</v>
      </c>
      <c r="J395" s="14">
        <v>42125</v>
      </c>
      <c r="K395" s="11" t="s">
        <v>2071</v>
      </c>
      <c r="L395" s="11" t="s">
        <v>967</v>
      </c>
      <c r="M395" s="13">
        <v>1</v>
      </c>
      <c r="N395" s="13" t="s">
        <v>2040</v>
      </c>
      <c r="O395" s="13">
        <v>2</v>
      </c>
      <c r="P395" s="13" t="s">
        <v>1277</v>
      </c>
      <c r="Q395" s="11">
        <f>VLOOKUP(I395,edades!$B$3:$D$17,3)</f>
        <v>12</v>
      </c>
      <c r="R395" s="11" t="str">
        <f>VLOOKUP(I395,edades!$B$3:$D$17,2)</f>
        <v>de 50 a 54 años</v>
      </c>
      <c r="S395" s="46" t="s">
        <v>967</v>
      </c>
      <c r="T395" s="11">
        <v>1</v>
      </c>
      <c r="U395" s="37">
        <v>1</v>
      </c>
    </row>
    <row r="396" spans="1:21" x14ac:dyDescent="0.25">
      <c r="A396" s="11">
        <v>395</v>
      </c>
      <c r="B396" s="11">
        <v>201505</v>
      </c>
      <c r="C396" s="11">
        <v>1234</v>
      </c>
      <c r="D396" s="11">
        <v>1</v>
      </c>
      <c r="E396" s="16" t="s">
        <v>903</v>
      </c>
      <c r="F396" s="16" t="s">
        <v>5</v>
      </c>
      <c r="G396" s="23" t="s">
        <v>1615</v>
      </c>
      <c r="H396" s="13" t="s">
        <v>1276</v>
      </c>
      <c r="I396" s="13">
        <v>79</v>
      </c>
      <c r="J396" s="14">
        <v>42134</v>
      </c>
      <c r="K396" s="11" t="s">
        <v>2071</v>
      </c>
      <c r="L396" s="11" t="s">
        <v>121</v>
      </c>
      <c r="M396" s="13">
        <v>1</v>
      </c>
      <c r="N396" s="13" t="s">
        <v>2040</v>
      </c>
      <c r="O396" s="13">
        <v>1</v>
      </c>
      <c r="P396" s="13" t="s">
        <v>2042</v>
      </c>
      <c r="Q396" s="11">
        <f>VLOOKUP(I396,edades!$B$3:$D$17,3)</f>
        <v>15</v>
      </c>
      <c r="R396" s="11" t="str">
        <f>VLOOKUP(I396,edades!$B$3:$D$17,2)</f>
        <v>de 65 años a más</v>
      </c>
      <c r="S396" s="46" t="s">
        <v>121</v>
      </c>
      <c r="T396" s="11">
        <v>1</v>
      </c>
      <c r="U396" s="37">
        <v>1</v>
      </c>
    </row>
    <row r="397" spans="1:21" x14ac:dyDescent="0.25">
      <c r="A397" s="11">
        <v>396</v>
      </c>
      <c r="B397" s="11">
        <v>201505</v>
      </c>
      <c r="C397" s="11">
        <v>1234</v>
      </c>
      <c r="D397" s="11">
        <v>1</v>
      </c>
      <c r="E397" s="16" t="s">
        <v>330</v>
      </c>
      <c r="F397" s="16" t="s">
        <v>5</v>
      </c>
      <c r="G397" s="23" t="s">
        <v>1745</v>
      </c>
      <c r="H397" s="13" t="s">
        <v>1277</v>
      </c>
      <c r="I397" s="13">
        <v>71</v>
      </c>
      <c r="J397" s="14">
        <v>42134</v>
      </c>
      <c r="K397" s="11" t="s">
        <v>2071</v>
      </c>
      <c r="L397" s="11" t="s">
        <v>36</v>
      </c>
      <c r="M397" s="13">
        <v>1</v>
      </c>
      <c r="N397" s="13" t="s">
        <v>2040</v>
      </c>
      <c r="O397" s="13">
        <v>2</v>
      </c>
      <c r="P397" s="13" t="s">
        <v>1277</v>
      </c>
      <c r="Q397" s="11">
        <f>VLOOKUP(I397,edades!$B$3:$D$17,3)</f>
        <v>15</v>
      </c>
      <c r="R397" s="11" t="str">
        <f>VLOOKUP(I397,edades!$B$3:$D$17,2)</f>
        <v>de 65 años a más</v>
      </c>
      <c r="S397" s="46" t="s">
        <v>36</v>
      </c>
      <c r="T397" s="11">
        <v>1</v>
      </c>
      <c r="U397" s="37">
        <v>1</v>
      </c>
    </row>
    <row r="398" spans="1:21" x14ac:dyDescent="0.25">
      <c r="A398" s="11">
        <v>397</v>
      </c>
      <c r="B398" s="11">
        <v>201505</v>
      </c>
      <c r="C398" s="11">
        <v>1234</v>
      </c>
      <c r="D398" s="11">
        <v>1</v>
      </c>
      <c r="E398" s="16" t="s">
        <v>810</v>
      </c>
      <c r="F398" s="16" t="s">
        <v>5</v>
      </c>
      <c r="G398" s="23" t="s">
        <v>1375</v>
      </c>
      <c r="H398" s="13" t="s">
        <v>1277</v>
      </c>
      <c r="I398" s="13">
        <v>64</v>
      </c>
      <c r="J398" s="14">
        <v>42133</v>
      </c>
      <c r="K398" s="11" t="s">
        <v>2073</v>
      </c>
      <c r="L398" s="11" t="s">
        <v>1020</v>
      </c>
      <c r="M398" s="13">
        <v>1</v>
      </c>
      <c r="N398" s="13" t="s">
        <v>2040</v>
      </c>
      <c r="O398" s="13">
        <v>2</v>
      </c>
      <c r="P398" s="13" t="s">
        <v>1277</v>
      </c>
      <c r="Q398" s="11">
        <f>VLOOKUP(I398,edades!$B$3:$D$17,3)</f>
        <v>14</v>
      </c>
      <c r="R398" s="11" t="str">
        <f>VLOOKUP(I398,edades!$B$3:$D$17,2)</f>
        <v>de 60 a 64 años</v>
      </c>
      <c r="S398" s="46" t="s">
        <v>1020</v>
      </c>
      <c r="T398" s="11">
        <v>1</v>
      </c>
      <c r="U398" s="37">
        <v>1</v>
      </c>
    </row>
    <row r="399" spans="1:21" x14ac:dyDescent="0.25">
      <c r="A399" s="11">
        <v>398</v>
      </c>
      <c r="B399" s="11">
        <v>201505</v>
      </c>
      <c r="C399" s="11">
        <v>1234</v>
      </c>
      <c r="D399" s="11">
        <v>1</v>
      </c>
      <c r="E399" s="16" t="s">
        <v>719</v>
      </c>
      <c r="F399" s="16" t="s">
        <v>5</v>
      </c>
      <c r="G399" s="23" t="s">
        <v>1465</v>
      </c>
      <c r="H399" s="13" t="s">
        <v>1276</v>
      </c>
      <c r="I399" s="13">
        <v>53</v>
      </c>
      <c r="J399" s="14">
        <v>42135</v>
      </c>
      <c r="K399" s="11" t="s">
        <v>2074</v>
      </c>
      <c r="L399" s="11" t="s">
        <v>248</v>
      </c>
      <c r="M399" s="13">
        <v>1</v>
      </c>
      <c r="N399" s="13" t="s">
        <v>2040</v>
      </c>
      <c r="O399" s="13">
        <v>1</v>
      </c>
      <c r="P399" s="13" t="s">
        <v>2042</v>
      </c>
      <c r="Q399" s="11">
        <f>VLOOKUP(I399,edades!$B$3:$D$17,3)</f>
        <v>12</v>
      </c>
      <c r="R399" s="11" t="str">
        <f>VLOOKUP(I399,edades!$B$3:$D$17,2)</f>
        <v>de 50 a 54 años</v>
      </c>
      <c r="S399" s="46" t="s">
        <v>248</v>
      </c>
      <c r="T399" s="11">
        <v>1</v>
      </c>
      <c r="U399" s="37">
        <v>1</v>
      </c>
    </row>
    <row r="400" spans="1:21" x14ac:dyDescent="0.25">
      <c r="A400" s="11">
        <v>399</v>
      </c>
      <c r="B400" s="11">
        <v>201505</v>
      </c>
      <c r="C400" s="11">
        <v>1234</v>
      </c>
      <c r="D400" s="11">
        <v>1</v>
      </c>
      <c r="E400" s="16" t="s">
        <v>370</v>
      </c>
      <c r="F400" s="16" t="s">
        <v>5</v>
      </c>
      <c r="G400" s="23" t="s">
        <v>1805</v>
      </c>
      <c r="H400" s="13" t="s">
        <v>1276</v>
      </c>
      <c r="I400" s="13">
        <v>71</v>
      </c>
      <c r="J400" s="14">
        <v>42134</v>
      </c>
      <c r="K400" s="11" t="s">
        <v>2072</v>
      </c>
      <c r="L400" s="11" t="s">
        <v>9</v>
      </c>
      <c r="M400" s="13">
        <v>1</v>
      </c>
      <c r="N400" s="13" t="s">
        <v>2040</v>
      </c>
      <c r="O400" s="13">
        <v>1</v>
      </c>
      <c r="P400" s="13" t="s">
        <v>2042</v>
      </c>
      <c r="Q400" s="11">
        <f>VLOOKUP(I400,edades!$B$3:$D$17,3)</f>
        <v>15</v>
      </c>
      <c r="R400" s="11" t="str">
        <f>VLOOKUP(I400,edades!$B$3:$D$17,2)</f>
        <v>de 65 años a más</v>
      </c>
      <c r="S400" s="46" t="s">
        <v>9</v>
      </c>
      <c r="T400" s="11">
        <v>1</v>
      </c>
      <c r="U400" s="37">
        <v>1</v>
      </c>
    </row>
    <row r="401" spans="1:21" x14ac:dyDescent="0.25">
      <c r="A401" s="11">
        <v>400</v>
      </c>
      <c r="B401" s="11">
        <v>201505</v>
      </c>
      <c r="C401" s="11">
        <v>1234</v>
      </c>
      <c r="D401" s="11">
        <v>1</v>
      </c>
      <c r="E401" s="16" t="s">
        <v>280</v>
      </c>
      <c r="F401" s="16" t="s">
        <v>5</v>
      </c>
      <c r="G401" s="23" t="s">
        <v>1410</v>
      </c>
      <c r="H401" s="13" t="s">
        <v>1277</v>
      </c>
      <c r="I401" s="13">
        <v>62</v>
      </c>
      <c r="J401" s="14">
        <v>42141</v>
      </c>
      <c r="K401" s="11" t="s">
        <v>2074</v>
      </c>
      <c r="L401" s="11" t="s">
        <v>144</v>
      </c>
      <c r="M401" s="13">
        <v>1</v>
      </c>
      <c r="N401" s="13" t="s">
        <v>2040</v>
      </c>
      <c r="O401" s="13">
        <v>2</v>
      </c>
      <c r="P401" s="13" t="s">
        <v>1277</v>
      </c>
      <c r="Q401" s="11">
        <f>VLOOKUP(I401,edades!$B$3:$D$17,3)</f>
        <v>14</v>
      </c>
      <c r="R401" s="11" t="str">
        <f>VLOOKUP(I401,edades!$B$3:$D$17,2)</f>
        <v>de 60 a 64 años</v>
      </c>
      <c r="S401" s="46" t="s">
        <v>144</v>
      </c>
      <c r="T401" s="11">
        <v>1</v>
      </c>
      <c r="U401" s="37">
        <v>1</v>
      </c>
    </row>
    <row r="402" spans="1:21" x14ac:dyDescent="0.25">
      <c r="A402" s="11">
        <v>401</v>
      </c>
      <c r="B402" s="11">
        <v>201505</v>
      </c>
      <c r="C402" s="11">
        <v>1234</v>
      </c>
      <c r="D402" s="11">
        <v>1</v>
      </c>
      <c r="E402" s="16" t="s">
        <v>299</v>
      </c>
      <c r="F402" s="16" t="s">
        <v>5</v>
      </c>
      <c r="G402" s="23" t="s">
        <v>1704</v>
      </c>
      <c r="H402" s="13" t="s">
        <v>1277</v>
      </c>
      <c r="I402" s="13">
        <v>60</v>
      </c>
      <c r="J402" s="14">
        <v>42134</v>
      </c>
      <c r="K402" s="11" t="s">
        <v>2071</v>
      </c>
      <c r="L402" s="11" t="s">
        <v>1049</v>
      </c>
      <c r="M402" s="13">
        <v>1</v>
      </c>
      <c r="N402" s="13" t="s">
        <v>2040</v>
      </c>
      <c r="O402" s="13">
        <v>2</v>
      </c>
      <c r="P402" s="13" t="s">
        <v>1277</v>
      </c>
      <c r="Q402" s="11">
        <f>VLOOKUP(I402,edades!$B$3:$D$17,3)</f>
        <v>14</v>
      </c>
      <c r="R402" s="11" t="str">
        <f>VLOOKUP(I402,edades!$B$3:$D$17,2)</f>
        <v>de 60 a 64 años</v>
      </c>
      <c r="S402" s="46" t="s">
        <v>1049</v>
      </c>
      <c r="T402" s="11">
        <v>1</v>
      </c>
      <c r="U402" s="37">
        <v>1</v>
      </c>
    </row>
    <row r="403" spans="1:21" x14ac:dyDescent="0.25">
      <c r="A403" s="11">
        <v>402</v>
      </c>
      <c r="B403" s="11">
        <v>201505</v>
      </c>
      <c r="C403" s="11">
        <v>1234</v>
      </c>
      <c r="D403" s="11">
        <v>1</v>
      </c>
      <c r="E403" s="16" t="s">
        <v>56</v>
      </c>
      <c r="F403" s="16" t="s">
        <v>5</v>
      </c>
      <c r="G403" s="23" t="s">
        <v>1841</v>
      </c>
      <c r="H403" s="13" t="s">
        <v>1277</v>
      </c>
      <c r="I403" s="13">
        <v>60</v>
      </c>
      <c r="J403" s="14">
        <v>42129</v>
      </c>
      <c r="K403" s="11" t="s">
        <v>2072</v>
      </c>
      <c r="L403" s="11" t="s">
        <v>24</v>
      </c>
      <c r="M403" s="13">
        <v>1</v>
      </c>
      <c r="N403" s="13" t="s">
        <v>2040</v>
      </c>
      <c r="O403" s="13">
        <v>2</v>
      </c>
      <c r="P403" s="13" t="s">
        <v>1277</v>
      </c>
      <c r="Q403" s="11">
        <f>VLOOKUP(I403,edades!$B$3:$D$17,3)</f>
        <v>14</v>
      </c>
      <c r="R403" s="11" t="str">
        <f>VLOOKUP(I403,edades!$B$3:$D$17,2)</f>
        <v>de 60 a 64 años</v>
      </c>
      <c r="S403" s="46" t="s">
        <v>24</v>
      </c>
      <c r="T403" s="11">
        <v>1</v>
      </c>
      <c r="U403" s="37">
        <v>1</v>
      </c>
    </row>
    <row r="404" spans="1:21" x14ac:dyDescent="0.25">
      <c r="A404" s="11">
        <v>403</v>
      </c>
      <c r="B404" s="11">
        <v>201505</v>
      </c>
      <c r="C404" s="11">
        <v>1234</v>
      </c>
      <c r="D404" s="11">
        <v>1</v>
      </c>
      <c r="E404" s="16" t="s">
        <v>324</v>
      </c>
      <c r="F404" s="16" t="s">
        <v>5</v>
      </c>
      <c r="G404" s="23" t="s">
        <v>1601</v>
      </c>
      <c r="H404" s="13" t="s">
        <v>1276</v>
      </c>
      <c r="I404" s="13">
        <v>68</v>
      </c>
      <c r="J404" s="14">
        <v>42134</v>
      </c>
      <c r="K404" s="11" t="s">
        <v>2071</v>
      </c>
      <c r="L404" s="11" t="s">
        <v>325</v>
      </c>
      <c r="M404" s="13">
        <v>1</v>
      </c>
      <c r="N404" s="13" t="s">
        <v>2040</v>
      </c>
      <c r="O404" s="13">
        <v>1</v>
      </c>
      <c r="P404" s="13" t="s">
        <v>2042</v>
      </c>
      <c r="Q404" s="11">
        <f>VLOOKUP(I404,edades!$B$3:$D$17,3)</f>
        <v>15</v>
      </c>
      <c r="R404" s="11" t="str">
        <f>VLOOKUP(I404,edades!$B$3:$D$17,2)</f>
        <v>de 65 años a más</v>
      </c>
      <c r="S404" s="46" t="s">
        <v>325</v>
      </c>
      <c r="T404" s="11">
        <v>1</v>
      </c>
      <c r="U404" s="37">
        <v>1</v>
      </c>
    </row>
    <row r="405" spans="1:21" x14ac:dyDescent="0.25">
      <c r="A405" s="11">
        <v>404</v>
      </c>
      <c r="B405" s="11">
        <v>201505</v>
      </c>
      <c r="C405" s="11">
        <v>1234</v>
      </c>
      <c r="D405" s="11">
        <v>1</v>
      </c>
      <c r="E405" s="16" t="s">
        <v>683</v>
      </c>
      <c r="F405" s="16" t="s">
        <v>5</v>
      </c>
      <c r="G405" s="23" t="s">
        <v>1725</v>
      </c>
      <c r="H405" s="13" t="s">
        <v>1276</v>
      </c>
      <c r="I405" s="13">
        <v>54</v>
      </c>
      <c r="J405" s="14">
        <v>42125</v>
      </c>
      <c r="K405" s="11" t="s">
        <v>2071</v>
      </c>
      <c r="L405" s="11" t="s">
        <v>960</v>
      </c>
      <c r="M405" s="13">
        <v>1</v>
      </c>
      <c r="N405" s="13" t="s">
        <v>2040</v>
      </c>
      <c r="O405" s="13">
        <v>1</v>
      </c>
      <c r="P405" s="13" t="s">
        <v>2042</v>
      </c>
      <c r="Q405" s="11">
        <f>VLOOKUP(I405,edades!$B$3:$D$17,3)</f>
        <v>12</v>
      </c>
      <c r="R405" s="11" t="str">
        <f>VLOOKUP(I405,edades!$B$3:$D$17,2)</f>
        <v>de 50 a 54 años</v>
      </c>
      <c r="S405" s="46" t="s">
        <v>960</v>
      </c>
      <c r="T405" s="11">
        <v>1</v>
      </c>
      <c r="U405" s="37">
        <v>1</v>
      </c>
    </row>
    <row r="406" spans="1:21" x14ac:dyDescent="0.25">
      <c r="A406" s="11">
        <v>405</v>
      </c>
      <c r="B406" s="11">
        <v>201505</v>
      </c>
      <c r="C406" s="11">
        <v>1234</v>
      </c>
      <c r="D406" s="11">
        <v>1</v>
      </c>
      <c r="E406" s="16" t="s">
        <v>187</v>
      </c>
      <c r="F406" s="16" t="s">
        <v>5</v>
      </c>
      <c r="G406" s="23" t="s">
        <v>1739</v>
      </c>
      <c r="H406" s="13" t="s">
        <v>1276</v>
      </c>
      <c r="I406" s="13">
        <v>71</v>
      </c>
      <c r="J406" s="14">
        <v>42132</v>
      </c>
      <c r="K406" s="11" t="s">
        <v>2071</v>
      </c>
      <c r="L406" s="11" t="s">
        <v>1031</v>
      </c>
      <c r="M406" s="13">
        <v>1</v>
      </c>
      <c r="N406" s="13" t="s">
        <v>2040</v>
      </c>
      <c r="O406" s="13">
        <v>1</v>
      </c>
      <c r="P406" s="13" t="s">
        <v>2042</v>
      </c>
      <c r="Q406" s="11">
        <f>VLOOKUP(I406,edades!$B$3:$D$17,3)</f>
        <v>15</v>
      </c>
      <c r="R406" s="11" t="str">
        <f>VLOOKUP(I406,edades!$B$3:$D$17,2)</f>
        <v>de 65 años a más</v>
      </c>
      <c r="S406" s="46" t="s">
        <v>1031</v>
      </c>
      <c r="T406" s="11">
        <v>1</v>
      </c>
      <c r="U406" s="37">
        <v>1</v>
      </c>
    </row>
    <row r="407" spans="1:21" x14ac:dyDescent="0.25">
      <c r="A407" s="11">
        <v>406</v>
      </c>
      <c r="B407" s="11">
        <v>201505</v>
      </c>
      <c r="C407" s="11">
        <v>1234</v>
      </c>
      <c r="D407" s="11">
        <v>1</v>
      </c>
      <c r="E407" s="16" t="s">
        <v>315</v>
      </c>
      <c r="F407" s="16" t="s">
        <v>5</v>
      </c>
      <c r="G407" s="23" t="s">
        <v>1355</v>
      </c>
      <c r="H407" s="13" t="s">
        <v>1277</v>
      </c>
      <c r="I407" s="13">
        <v>38</v>
      </c>
      <c r="J407" s="14">
        <v>42133</v>
      </c>
      <c r="K407" s="11" t="s">
        <v>2073</v>
      </c>
      <c r="L407" s="11" t="s">
        <v>1031</v>
      </c>
      <c r="M407" s="13">
        <v>1</v>
      </c>
      <c r="N407" s="13" t="s">
        <v>2040</v>
      </c>
      <c r="O407" s="13">
        <v>2</v>
      </c>
      <c r="P407" s="13" t="s">
        <v>1277</v>
      </c>
      <c r="Q407" s="11">
        <f>VLOOKUP(I407,edades!$B$3:$D$17,3)</f>
        <v>9</v>
      </c>
      <c r="R407" s="11" t="str">
        <f>VLOOKUP(I407,edades!$B$3:$D$17,2)</f>
        <v>de 35 a 39 años</v>
      </c>
      <c r="S407" s="46" t="s">
        <v>1031</v>
      </c>
      <c r="T407" s="11">
        <v>1</v>
      </c>
      <c r="U407" s="37">
        <v>1</v>
      </c>
    </row>
    <row r="408" spans="1:21" x14ac:dyDescent="0.25">
      <c r="A408" s="11">
        <v>407</v>
      </c>
      <c r="B408" s="11">
        <v>201505</v>
      </c>
      <c r="C408" s="11">
        <v>1234</v>
      </c>
      <c r="D408" s="11">
        <v>1</v>
      </c>
      <c r="E408" s="16" t="s">
        <v>278</v>
      </c>
      <c r="F408" s="16" t="s">
        <v>5</v>
      </c>
      <c r="G408" s="23" t="s">
        <v>1374</v>
      </c>
      <c r="H408" s="13" t="s">
        <v>1277</v>
      </c>
      <c r="I408" s="13">
        <v>60</v>
      </c>
      <c r="J408" s="14">
        <v>42133</v>
      </c>
      <c r="K408" s="11" t="s">
        <v>2073</v>
      </c>
      <c r="L408" s="11" t="s">
        <v>1025</v>
      </c>
      <c r="M408" s="13">
        <v>1</v>
      </c>
      <c r="N408" s="13" t="s">
        <v>2040</v>
      </c>
      <c r="O408" s="13">
        <v>2</v>
      </c>
      <c r="P408" s="13" t="s">
        <v>1277</v>
      </c>
      <c r="Q408" s="11">
        <f>VLOOKUP(I408,edades!$B$3:$D$17,3)</f>
        <v>14</v>
      </c>
      <c r="R408" s="11" t="str">
        <f>VLOOKUP(I408,edades!$B$3:$D$17,2)</f>
        <v>de 60 a 64 años</v>
      </c>
      <c r="S408" s="46" t="s">
        <v>1025</v>
      </c>
      <c r="T408" s="11">
        <v>1</v>
      </c>
      <c r="U408" s="37">
        <v>1</v>
      </c>
    </row>
    <row r="409" spans="1:21" x14ac:dyDescent="0.25">
      <c r="A409" s="11">
        <v>408</v>
      </c>
      <c r="B409" s="11">
        <v>201505</v>
      </c>
      <c r="C409" s="11">
        <v>1234</v>
      </c>
      <c r="D409" s="11">
        <v>1</v>
      </c>
      <c r="E409" s="16" t="s">
        <v>108</v>
      </c>
      <c r="F409" s="16" t="s">
        <v>5</v>
      </c>
      <c r="G409" s="23" t="s">
        <v>1724</v>
      </c>
      <c r="H409" s="13" t="s">
        <v>1277</v>
      </c>
      <c r="I409" s="13">
        <v>64</v>
      </c>
      <c r="J409" s="14">
        <v>42129</v>
      </c>
      <c r="K409" s="11" t="s">
        <v>2071</v>
      </c>
      <c r="L409" s="11" t="s">
        <v>288</v>
      </c>
      <c r="M409" s="13">
        <v>1</v>
      </c>
      <c r="N409" s="13" t="s">
        <v>2040</v>
      </c>
      <c r="O409" s="13">
        <v>2</v>
      </c>
      <c r="P409" s="13" t="s">
        <v>1277</v>
      </c>
      <c r="Q409" s="11">
        <f>VLOOKUP(I409,edades!$B$3:$D$17,3)</f>
        <v>14</v>
      </c>
      <c r="R409" s="11" t="str">
        <f>VLOOKUP(I409,edades!$B$3:$D$17,2)</f>
        <v>de 60 a 64 años</v>
      </c>
      <c r="S409" s="46" t="s">
        <v>288</v>
      </c>
      <c r="T409" s="11">
        <v>1</v>
      </c>
      <c r="U409" s="37">
        <v>1</v>
      </c>
    </row>
    <row r="410" spans="1:21" x14ac:dyDescent="0.25">
      <c r="A410" s="11">
        <v>409</v>
      </c>
      <c r="B410" s="11">
        <v>201505</v>
      </c>
      <c r="C410" s="11">
        <v>1234</v>
      </c>
      <c r="D410" s="11">
        <v>1</v>
      </c>
      <c r="E410" s="16" t="s">
        <v>441</v>
      </c>
      <c r="F410" s="16" t="s">
        <v>5</v>
      </c>
      <c r="G410" s="23" t="s">
        <v>1586</v>
      </c>
      <c r="H410" s="13" t="s">
        <v>1277</v>
      </c>
      <c r="I410" s="13">
        <v>47</v>
      </c>
      <c r="J410" s="14">
        <v>42129</v>
      </c>
      <c r="K410" s="11" t="s">
        <v>2071</v>
      </c>
      <c r="L410" s="11" t="s">
        <v>18</v>
      </c>
      <c r="M410" s="13">
        <v>1</v>
      </c>
      <c r="N410" s="13" t="s">
        <v>2040</v>
      </c>
      <c r="O410" s="13">
        <v>2</v>
      </c>
      <c r="P410" s="13" t="s">
        <v>1277</v>
      </c>
      <c r="Q410" s="11">
        <f>VLOOKUP(I410,edades!$B$3:$D$17,3)</f>
        <v>11</v>
      </c>
      <c r="R410" s="11" t="str">
        <f>VLOOKUP(I410,edades!$B$3:$D$17,2)</f>
        <v>de 45 a 49 años</v>
      </c>
      <c r="S410" s="46" t="s">
        <v>18</v>
      </c>
      <c r="T410" s="11">
        <v>1</v>
      </c>
      <c r="U410" s="37">
        <v>1</v>
      </c>
    </row>
    <row r="411" spans="1:21" x14ac:dyDescent="0.25">
      <c r="A411" s="11">
        <v>410</v>
      </c>
      <c r="B411" s="11">
        <v>201505</v>
      </c>
      <c r="C411" s="11">
        <v>1234</v>
      </c>
      <c r="D411" s="11">
        <v>1</v>
      </c>
      <c r="E411" s="16" t="s">
        <v>779</v>
      </c>
      <c r="F411" s="16" t="s">
        <v>5</v>
      </c>
      <c r="G411" s="23" t="s">
        <v>1330</v>
      </c>
      <c r="H411" s="13" t="s">
        <v>1277</v>
      </c>
      <c r="I411" s="13">
        <v>57</v>
      </c>
      <c r="J411" s="14">
        <v>42134</v>
      </c>
      <c r="K411" s="11" t="s">
        <v>2073</v>
      </c>
      <c r="L411" s="11" t="s">
        <v>1015</v>
      </c>
      <c r="M411" s="13">
        <v>1</v>
      </c>
      <c r="N411" s="13" t="s">
        <v>2040</v>
      </c>
      <c r="O411" s="13">
        <v>2</v>
      </c>
      <c r="P411" s="13" t="s">
        <v>1277</v>
      </c>
      <c r="Q411" s="11">
        <f>VLOOKUP(I411,edades!$B$3:$D$17,3)</f>
        <v>13</v>
      </c>
      <c r="R411" s="11" t="str">
        <f>VLOOKUP(I411,edades!$B$3:$D$17,2)</f>
        <v>de 55 a 59 años</v>
      </c>
      <c r="S411" s="46" t="s">
        <v>1015</v>
      </c>
      <c r="T411" s="11">
        <v>1</v>
      </c>
      <c r="U411" s="37">
        <v>1</v>
      </c>
    </row>
    <row r="412" spans="1:21" x14ac:dyDescent="0.25">
      <c r="A412" s="11">
        <v>411</v>
      </c>
      <c r="B412" s="11">
        <v>201505</v>
      </c>
      <c r="C412" s="11">
        <v>1234</v>
      </c>
      <c r="D412" s="11">
        <v>1</v>
      </c>
      <c r="E412" s="16" t="s">
        <v>845</v>
      </c>
      <c r="F412" s="16" t="s">
        <v>5</v>
      </c>
      <c r="G412" s="23" t="s">
        <v>1419</v>
      </c>
      <c r="H412" s="13" t="s">
        <v>1276</v>
      </c>
      <c r="I412" s="13">
        <v>62</v>
      </c>
      <c r="J412" s="14">
        <v>42129</v>
      </c>
      <c r="K412" s="11" t="s">
        <v>2074</v>
      </c>
      <c r="L412" s="11" t="s">
        <v>1182</v>
      </c>
      <c r="M412" s="13">
        <v>1</v>
      </c>
      <c r="N412" s="13" t="s">
        <v>2040</v>
      </c>
      <c r="O412" s="13">
        <v>1</v>
      </c>
      <c r="P412" s="13" t="s">
        <v>2042</v>
      </c>
      <c r="Q412" s="11">
        <f>VLOOKUP(I412,edades!$B$3:$D$17,3)</f>
        <v>14</v>
      </c>
      <c r="R412" s="11" t="str">
        <f>VLOOKUP(I412,edades!$B$3:$D$17,2)</f>
        <v>de 60 a 64 años</v>
      </c>
      <c r="S412" s="46" t="s">
        <v>1182</v>
      </c>
      <c r="T412" s="11">
        <v>1</v>
      </c>
      <c r="U412" s="37">
        <v>1</v>
      </c>
    </row>
    <row r="413" spans="1:21" x14ac:dyDescent="0.25">
      <c r="A413" s="11">
        <v>412</v>
      </c>
      <c r="B413" s="11">
        <v>201505</v>
      </c>
      <c r="C413" s="11">
        <v>1234</v>
      </c>
      <c r="D413" s="11">
        <v>1</v>
      </c>
      <c r="E413" s="16" t="s">
        <v>794</v>
      </c>
      <c r="F413" s="16" t="s">
        <v>5</v>
      </c>
      <c r="G413" s="37" t="s">
        <v>1287</v>
      </c>
      <c r="H413" s="13" t="s">
        <v>1277</v>
      </c>
      <c r="I413" s="13">
        <v>33</v>
      </c>
      <c r="J413" s="14">
        <v>42138</v>
      </c>
      <c r="K413" s="11" t="s">
        <v>2073</v>
      </c>
      <c r="L413" s="11" t="s">
        <v>1195</v>
      </c>
      <c r="M413" s="13">
        <v>1</v>
      </c>
      <c r="N413" s="13" t="s">
        <v>2040</v>
      </c>
      <c r="O413" s="13">
        <v>2</v>
      </c>
      <c r="P413" s="13" t="s">
        <v>1277</v>
      </c>
      <c r="Q413" s="11">
        <f>VLOOKUP(I413,edades!$B$3:$D$17,3)</f>
        <v>9</v>
      </c>
      <c r="R413" s="11" t="str">
        <f>VLOOKUP(I413,edades!$B$3:$D$17,2)</f>
        <v>de 35 a 39 años</v>
      </c>
      <c r="S413" s="46" t="s">
        <v>1195</v>
      </c>
      <c r="T413" s="11">
        <v>0</v>
      </c>
      <c r="U413" s="37">
        <v>1</v>
      </c>
    </row>
    <row r="414" spans="1:21" x14ac:dyDescent="0.25">
      <c r="A414" s="11">
        <v>413</v>
      </c>
      <c r="B414" s="11">
        <v>201505</v>
      </c>
      <c r="C414" s="11">
        <v>1234</v>
      </c>
      <c r="D414" s="11">
        <v>1</v>
      </c>
      <c r="E414" s="16" t="s">
        <v>677</v>
      </c>
      <c r="F414" s="16" t="s">
        <v>5</v>
      </c>
      <c r="G414" s="23" t="s">
        <v>1606</v>
      </c>
      <c r="H414" s="13" t="s">
        <v>1276</v>
      </c>
      <c r="I414" s="13">
        <v>74</v>
      </c>
      <c r="J414" s="14">
        <v>42125</v>
      </c>
      <c r="K414" s="11" t="s">
        <v>2071</v>
      </c>
      <c r="L414" s="11" t="s">
        <v>956</v>
      </c>
      <c r="M414" s="13">
        <v>1</v>
      </c>
      <c r="N414" s="13" t="s">
        <v>2040</v>
      </c>
      <c r="O414" s="13">
        <v>1</v>
      </c>
      <c r="P414" s="13" t="s">
        <v>2042</v>
      </c>
      <c r="Q414" s="11">
        <f>VLOOKUP(I414,edades!$B$3:$D$17,3)</f>
        <v>15</v>
      </c>
      <c r="R414" s="11" t="str">
        <f>VLOOKUP(I414,edades!$B$3:$D$17,2)</f>
        <v>de 65 años a más</v>
      </c>
      <c r="S414" s="46" t="s">
        <v>956</v>
      </c>
      <c r="T414" s="11">
        <v>1</v>
      </c>
      <c r="U414" s="37">
        <v>1</v>
      </c>
    </row>
    <row r="415" spans="1:21" x14ac:dyDescent="0.25">
      <c r="A415" s="11">
        <v>414</v>
      </c>
      <c r="B415" s="11">
        <v>201505</v>
      </c>
      <c r="C415" s="11">
        <v>1234</v>
      </c>
      <c r="D415" s="11">
        <v>1</v>
      </c>
      <c r="E415" s="16" t="s">
        <v>400</v>
      </c>
      <c r="F415" s="16" t="s">
        <v>5</v>
      </c>
      <c r="G415" s="23" t="s">
        <v>1717</v>
      </c>
      <c r="H415" s="13" t="s">
        <v>1276</v>
      </c>
      <c r="I415" s="13">
        <v>86</v>
      </c>
      <c r="J415" s="14">
        <v>42129</v>
      </c>
      <c r="K415" s="11" t="s">
        <v>2071</v>
      </c>
      <c r="L415" s="11" t="s">
        <v>1214</v>
      </c>
      <c r="M415" s="13">
        <v>1</v>
      </c>
      <c r="N415" s="13" t="s">
        <v>2040</v>
      </c>
      <c r="O415" s="13">
        <v>1</v>
      </c>
      <c r="P415" s="13" t="s">
        <v>2042</v>
      </c>
      <c r="Q415" s="11">
        <f>VLOOKUP(I415,edades!$B$3:$D$17,3)</f>
        <v>15</v>
      </c>
      <c r="R415" s="11" t="str">
        <f>VLOOKUP(I415,edades!$B$3:$D$17,2)</f>
        <v>de 65 años a más</v>
      </c>
      <c r="S415" s="46" t="s">
        <v>1214</v>
      </c>
      <c r="T415" s="11">
        <v>1</v>
      </c>
      <c r="U415" s="37">
        <v>1</v>
      </c>
    </row>
    <row r="416" spans="1:21" x14ac:dyDescent="0.25">
      <c r="A416" s="11">
        <v>415</v>
      </c>
      <c r="B416" s="11">
        <v>201505</v>
      </c>
      <c r="C416" s="11">
        <v>1234</v>
      </c>
      <c r="D416" s="11">
        <v>1</v>
      </c>
      <c r="E416" s="16" t="s">
        <v>542</v>
      </c>
      <c r="F416" s="16" t="s">
        <v>5</v>
      </c>
      <c r="G416" s="23" t="s">
        <v>1295</v>
      </c>
      <c r="H416" s="13" t="s">
        <v>1277</v>
      </c>
      <c r="I416" s="13">
        <v>35</v>
      </c>
      <c r="J416" s="14">
        <v>42131</v>
      </c>
      <c r="K416" s="11" t="s">
        <v>2073</v>
      </c>
      <c r="L416" s="11" t="s">
        <v>1118</v>
      </c>
      <c r="M416" s="13">
        <v>1</v>
      </c>
      <c r="N416" s="13" t="s">
        <v>2040</v>
      </c>
      <c r="O416" s="13">
        <v>2</v>
      </c>
      <c r="P416" s="13" t="s">
        <v>1277</v>
      </c>
      <c r="Q416" s="11">
        <f>VLOOKUP(I416,edades!$B$3:$D$17,3)</f>
        <v>9</v>
      </c>
      <c r="R416" s="11" t="str">
        <f>VLOOKUP(I416,edades!$B$3:$D$17,2)</f>
        <v>de 35 a 39 años</v>
      </c>
      <c r="S416" s="46" t="s">
        <v>1118</v>
      </c>
      <c r="T416" s="11">
        <v>1</v>
      </c>
      <c r="U416" s="37">
        <v>1</v>
      </c>
    </row>
    <row r="417" spans="1:21" x14ac:dyDescent="0.25">
      <c r="A417" s="11">
        <v>416</v>
      </c>
      <c r="B417" s="11">
        <v>201505</v>
      </c>
      <c r="C417" s="11">
        <v>1234</v>
      </c>
      <c r="D417" s="11">
        <v>1</v>
      </c>
      <c r="E417" s="16" t="s">
        <v>378</v>
      </c>
      <c r="F417" s="16" t="s">
        <v>5</v>
      </c>
      <c r="G417" s="23" t="s">
        <v>1674</v>
      </c>
      <c r="H417" s="13" t="s">
        <v>1277</v>
      </c>
      <c r="I417" s="13">
        <v>64</v>
      </c>
      <c r="J417" s="14">
        <v>42125</v>
      </c>
      <c r="K417" s="11" t="s">
        <v>2071</v>
      </c>
      <c r="L417" s="11" t="s">
        <v>947</v>
      </c>
      <c r="M417" s="13">
        <v>1</v>
      </c>
      <c r="N417" s="13" t="s">
        <v>2040</v>
      </c>
      <c r="O417" s="13">
        <v>2</v>
      </c>
      <c r="P417" s="13" t="s">
        <v>1277</v>
      </c>
      <c r="Q417" s="11">
        <f>VLOOKUP(I417,edades!$B$3:$D$17,3)</f>
        <v>14</v>
      </c>
      <c r="R417" s="11" t="str">
        <f>VLOOKUP(I417,edades!$B$3:$D$17,2)</f>
        <v>de 60 a 64 años</v>
      </c>
      <c r="S417" s="46" t="s">
        <v>947</v>
      </c>
      <c r="T417" s="11">
        <v>1</v>
      </c>
      <c r="U417" s="37">
        <v>1</v>
      </c>
    </row>
    <row r="418" spans="1:21" x14ac:dyDescent="0.25">
      <c r="A418" s="11">
        <v>417</v>
      </c>
      <c r="B418" s="11">
        <v>201505</v>
      </c>
      <c r="C418" s="11">
        <v>1234</v>
      </c>
      <c r="D418" s="11">
        <v>1</v>
      </c>
      <c r="E418" s="16" t="s">
        <v>488</v>
      </c>
      <c r="F418" s="16" t="s">
        <v>5</v>
      </c>
      <c r="G418" s="23" t="s">
        <v>1446</v>
      </c>
      <c r="H418" s="13" t="s">
        <v>1277</v>
      </c>
      <c r="I418" s="13">
        <v>59</v>
      </c>
      <c r="J418" s="14">
        <v>42141</v>
      </c>
      <c r="K418" s="11" t="s">
        <v>2078</v>
      </c>
      <c r="L418" s="11" t="s">
        <v>1084</v>
      </c>
      <c r="M418" s="13">
        <v>1</v>
      </c>
      <c r="N418" s="13" t="s">
        <v>2040</v>
      </c>
      <c r="O418" s="13">
        <v>2</v>
      </c>
      <c r="P418" s="13" t="s">
        <v>1277</v>
      </c>
      <c r="Q418" s="11">
        <f>VLOOKUP(I418,edades!$B$3:$D$17,3)</f>
        <v>13</v>
      </c>
      <c r="R418" s="11" t="str">
        <f>VLOOKUP(I418,edades!$B$3:$D$17,2)</f>
        <v>de 55 a 59 años</v>
      </c>
      <c r="S418" s="46" t="s">
        <v>1084</v>
      </c>
      <c r="T418" s="11">
        <v>1</v>
      </c>
      <c r="U418" s="37">
        <v>1</v>
      </c>
    </row>
    <row r="419" spans="1:21" x14ac:dyDescent="0.25">
      <c r="A419" s="11">
        <v>418</v>
      </c>
      <c r="B419" s="11">
        <v>201505</v>
      </c>
      <c r="C419" s="11">
        <v>1234</v>
      </c>
      <c r="D419" s="11">
        <v>1</v>
      </c>
      <c r="E419" s="16" t="s">
        <v>702</v>
      </c>
      <c r="F419" s="16" t="s">
        <v>5</v>
      </c>
      <c r="G419" s="23" t="s">
        <v>1658</v>
      </c>
      <c r="H419" s="13" t="s">
        <v>1277</v>
      </c>
      <c r="I419" s="13">
        <v>33</v>
      </c>
      <c r="J419" s="14">
        <v>42132</v>
      </c>
      <c r="K419" s="11" t="s">
        <v>2071</v>
      </c>
      <c r="L419" s="11" t="s">
        <v>1121</v>
      </c>
      <c r="M419" s="13">
        <v>1</v>
      </c>
      <c r="N419" s="13" t="s">
        <v>2040</v>
      </c>
      <c r="O419" s="13">
        <v>2</v>
      </c>
      <c r="P419" s="13" t="s">
        <v>1277</v>
      </c>
      <c r="Q419" s="11">
        <f>VLOOKUP(I419,edades!$B$3:$D$17,3)</f>
        <v>9</v>
      </c>
      <c r="R419" s="11" t="str">
        <f>VLOOKUP(I419,edades!$B$3:$D$17,2)</f>
        <v>de 35 a 39 años</v>
      </c>
      <c r="S419" s="46" t="s">
        <v>1121</v>
      </c>
      <c r="T419" s="11">
        <v>1</v>
      </c>
      <c r="U419" s="37">
        <v>1</v>
      </c>
    </row>
    <row r="420" spans="1:21" x14ac:dyDescent="0.25">
      <c r="A420" s="11">
        <v>419</v>
      </c>
      <c r="B420" s="11">
        <v>201505</v>
      </c>
      <c r="C420" s="11">
        <v>1234</v>
      </c>
      <c r="D420" s="11">
        <v>1</v>
      </c>
      <c r="E420" s="16" t="s">
        <v>446</v>
      </c>
      <c r="F420" s="16" t="s">
        <v>5</v>
      </c>
      <c r="G420" s="23" t="s">
        <v>1444</v>
      </c>
      <c r="H420" s="13" t="s">
        <v>1276</v>
      </c>
      <c r="I420" s="13">
        <v>15</v>
      </c>
      <c r="J420" s="14">
        <v>42129</v>
      </c>
      <c r="K420" s="11" t="s">
        <v>2074</v>
      </c>
      <c r="L420" s="11" t="s">
        <v>1162</v>
      </c>
      <c r="M420" s="13">
        <v>1</v>
      </c>
      <c r="N420" s="13" t="s">
        <v>2040</v>
      </c>
      <c r="O420" s="13">
        <v>1</v>
      </c>
      <c r="P420" s="13" t="s">
        <v>2042</v>
      </c>
      <c r="Q420" s="11">
        <f>VLOOKUP(I420,edades!$B$3:$D$17,3)</f>
        <v>5</v>
      </c>
      <c r="R420" s="11" t="str">
        <f>VLOOKUP(I420,edades!$B$3:$D$17,2)</f>
        <v>de 15 a 19 años</v>
      </c>
      <c r="S420" s="46" t="s">
        <v>1162</v>
      </c>
      <c r="T420" s="11">
        <v>1</v>
      </c>
      <c r="U420" s="37">
        <v>1</v>
      </c>
    </row>
    <row r="421" spans="1:21" x14ac:dyDescent="0.25">
      <c r="A421" s="11">
        <v>420</v>
      </c>
      <c r="B421" s="11">
        <v>201505</v>
      </c>
      <c r="C421" s="11">
        <v>1234</v>
      </c>
      <c r="D421" s="11">
        <v>1</v>
      </c>
      <c r="E421" s="16" t="s">
        <v>846</v>
      </c>
      <c r="F421" s="16" t="s">
        <v>5</v>
      </c>
      <c r="G421" s="23" t="s">
        <v>1481</v>
      </c>
      <c r="H421" s="13" t="s">
        <v>1276</v>
      </c>
      <c r="I421" s="13">
        <v>64</v>
      </c>
      <c r="J421" s="14">
        <v>42129</v>
      </c>
      <c r="K421" s="11" t="s">
        <v>2074</v>
      </c>
      <c r="L421" s="11" t="s">
        <v>1184</v>
      </c>
      <c r="M421" s="13">
        <v>1</v>
      </c>
      <c r="N421" s="13" t="s">
        <v>2040</v>
      </c>
      <c r="O421" s="13">
        <v>1</v>
      </c>
      <c r="P421" s="13" t="s">
        <v>2042</v>
      </c>
      <c r="Q421" s="11">
        <f>VLOOKUP(I421,edades!$B$3:$D$17,3)</f>
        <v>14</v>
      </c>
      <c r="R421" s="11" t="str">
        <f>VLOOKUP(I421,edades!$B$3:$D$17,2)</f>
        <v>de 60 a 64 años</v>
      </c>
      <c r="S421" s="46" t="s">
        <v>1184</v>
      </c>
      <c r="T421" s="11">
        <v>1</v>
      </c>
      <c r="U421" s="37">
        <v>1</v>
      </c>
    </row>
    <row r="422" spans="1:21" x14ac:dyDescent="0.25">
      <c r="A422" s="11">
        <v>421</v>
      </c>
      <c r="B422" s="11">
        <v>201505</v>
      </c>
      <c r="C422" s="11">
        <v>1234</v>
      </c>
      <c r="D422" s="11">
        <v>1</v>
      </c>
      <c r="E422" s="16" t="s">
        <v>496</v>
      </c>
      <c r="F422" s="16" t="s">
        <v>5</v>
      </c>
      <c r="G422" s="37" t="s">
        <v>1285</v>
      </c>
      <c r="H422" s="13" t="s">
        <v>1277</v>
      </c>
      <c r="I422" s="13">
        <v>41</v>
      </c>
      <c r="J422" s="14">
        <v>42142</v>
      </c>
      <c r="K422" s="11" t="s">
        <v>2078</v>
      </c>
      <c r="L422" s="11" t="s">
        <v>2083</v>
      </c>
      <c r="M422" s="13">
        <v>1</v>
      </c>
      <c r="N422" s="13" t="s">
        <v>2040</v>
      </c>
      <c r="O422" s="13">
        <v>2</v>
      </c>
      <c r="P422" s="13" t="s">
        <v>1277</v>
      </c>
      <c r="Q422" s="11">
        <f>VLOOKUP(I422,edades!$B$3:$D$17,3)</f>
        <v>10</v>
      </c>
      <c r="R422" s="11" t="str">
        <f>VLOOKUP(I422,edades!$B$3:$D$17,2)</f>
        <v>de 40 a 44 años</v>
      </c>
      <c r="S422" s="46" t="s">
        <v>2083</v>
      </c>
      <c r="T422" s="11">
        <v>0</v>
      </c>
      <c r="U422" s="37">
        <v>1</v>
      </c>
    </row>
    <row r="423" spans="1:21" x14ac:dyDescent="0.25">
      <c r="A423" s="11">
        <v>422</v>
      </c>
      <c r="B423" s="11">
        <v>201505</v>
      </c>
      <c r="C423" s="11">
        <v>1234</v>
      </c>
      <c r="D423" s="11">
        <v>1</v>
      </c>
      <c r="E423" s="16" t="s">
        <v>383</v>
      </c>
      <c r="F423" s="16" t="s">
        <v>5</v>
      </c>
      <c r="G423" s="23" t="s">
        <v>1817</v>
      </c>
      <c r="H423" s="13" t="s">
        <v>1277</v>
      </c>
      <c r="I423" s="13">
        <v>72</v>
      </c>
      <c r="J423" s="14">
        <v>42134</v>
      </c>
      <c r="K423" s="11" t="s">
        <v>2072</v>
      </c>
      <c r="L423" s="11" t="s">
        <v>27</v>
      </c>
      <c r="M423" s="13">
        <v>1</v>
      </c>
      <c r="N423" s="13" t="s">
        <v>2040</v>
      </c>
      <c r="O423" s="13">
        <v>2</v>
      </c>
      <c r="P423" s="13" t="s">
        <v>1277</v>
      </c>
      <c r="Q423" s="11">
        <f>VLOOKUP(I423,edades!$B$3:$D$17,3)</f>
        <v>15</v>
      </c>
      <c r="R423" s="11" t="str">
        <f>VLOOKUP(I423,edades!$B$3:$D$17,2)</f>
        <v>de 65 años a más</v>
      </c>
      <c r="S423" s="46" t="s">
        <v>27</v>
      </c>
      <c r="T423" s="11">
        <v>1</v>
      </c>
      <c r="U423" s="24">
        <v>1</v>
      </c>
    </row>
    <row r="424" spans="1:21" x14ac:dyDescent="0.25">
      <c r="A424" s="11">
        <v>423</v>
      </c>
      <c r="B424" s="11">
        <v>201505</v>
      </c>
      <c r="C424" s="11">
        <v>1234</v>
      </c>
      <c r="D424" s="11">
        <v>1</v>
      </c>
      <c r="E424" s="16" t="s">
        <v>493</v>
      </c>
      <c r="F424" s="16" t="s">
        <v>5</v>
      </c>
      <c r="G424" s="25" t="s">
        <v>1284</v>
      </c>
      <c r="H424" s="13" t="s">
        <v>1277</v>
      </c>
      <c r="I424" s="13">
        <v>39</v>
      </c>
      <c r="J424" s="14">
        <v>42131</v>
      </c>
      <c r="K424" s="11" t="s">
        <v>2074</v>
      </c>
      <c r="L424" s="11" t="s">
        <v>2082</v>
      </c>
      <c r="M424" s="13">
        <v>1</v>
      </c>
      <c r="N424" s="13" t="s">
        <v>2040</v>
      </c>
      <c r="O424" s="13">
        <v>2</v>
      </c>
      <c r="P424" s="13" t="s">
        <v>1277</v>
      </c>
      <c r="Q424" s="11">
        <f>VLOOKUP(I424,edades!$B$3:$D$17,3)</f>
        <v>9</v>
      </c>
      <c r="R424" s="11" t="str">
        <f>VLOOKUP(I424,edades!$B$3:$D$17,2)</f>
        <v>de 35 a 39 años</v>
      </c>
      <c r="S424" s="46" t="s">
        <v>2082</v>
      </c>
      <c r="T424" s="11">
        <v>0</v>
      </c>
      <c r="U424" s="25">
        <v>1</v>
      </c>
    </row>
    <row r="425" spans="1:21" x14ac:dyDescent="0.25">
      <c r="A425" s="11">
        <v>424</v>
      </c>
      <c r="B425" s="11">
        <v>201505</v>
      </c>
      <c r="C425" s="11">
        <v>1234</v>
      </c>
      <c r="D425" s="11">
        <v>1</v>
      </c>
      <c r="E425" s="16" t="s">
        <v>624</v>
      </c>
      <c r="F425" s="16" t="s">
        <v>5</v>
      </c>
      <c r="G425" s="23" t="s">
        <v>1659</v>
      </c>
      <c r="H425" s="13" t="s">
        <v>1276</v>
      </c>
      <c r="I425" s="13">
        <v>34</v>
      </c>
      <c r="J425" s="14">
        <v>42134</v>
      </c>
      <c r="K425" s="11" t="s">
        <v>2071</v>
      </c>
      <c r="L425" s="11" t="s">
        <v>1020</v>
      </c>
      <c r="M425" s="13">
        <v>1</v>
      </c>
      <c r="N425" s="13" t="s">
        <v>2040</v>
      </c>
      <c r="O425" s="13">
        <v>1</v>
      </c>
      <c r="P425" s="13" t="s">
        <v>2042</v>
      </c>
      <c r="Q425" s="11">
        <f>VLOOKUP(I425,edades!$B$3:$D$17,3)</f>
        <v>9</v>
      </c>
      <c r="R425" s="11" t="str">
        <f>VLOOKUP(I425,edades!$B$3:$D$17,2)</f>
        <v>de 35 a 39 años</v>
      </c>
      <c r="S425" s="46" t="s">
        <v>1020</v>
      </c>
      <c r="T425" s="11">
        <v>1</v>
      </c>
      <c r="U425" s="24">
        <v>1</v>
      </c>
    </row>
    <row r="426" spans="1:21" x14ac:dyDescent="0.25">
      <c r="A426" s="11">
        <v>425</v>
      </c>
      <c r="B426" s="11">
        <v>201505</v>
      </c>
      <c r="C426" s="11">
        <v>1234</v>
      </c>
      <c r="D426" s="11">
        <v>1</v>
      </c>
      <c r="E426" s="16" t="s">
        <v>478</v>
      </c>
      <c r="F426" s="16" t="s">
        <v>5</v>
      </c>
      <c r="G426" s="23" t="s">
        <v>1599</v>
      </c>
      <c r="H426" s="13" t="s">
        <v>1277</v>
      </c>
      <c r="I426" s="13">
        <v>72</v>
      </c>
      <c r="J426" s="14">
        <v>42132</v>
      </c>
      <c r="K426" s="11" t="s">
        <v>2071</v>
      </c>
      <c r="L426" s="11" t="s">
        <v>1033</v>
      </c>
      <c r="M426" s="13">
        <v>1</v>
      </c>
      <c r="N426" s="13" t="s">
        <v>2040</v>
      </c>
      <c r="O426" s="13">
        <v>2</v>
      </c>
      <c r="P426" s="13" t="s">
        <v>1277</v>
      </c>
      <c r="Q426" s="11">
        <f>VLOOKUP(I426,edades!$B$3:$D$17,3)</f>
        <v>15</v>
      </c>
      <c r="R426" s="11" t="str">
        <f>VLOOKUP(I426,edades!$B$3:$D$17,2)</f>
        <v>de 65 años a más</v>
      </c>
      <c r="S426" s="46" t="s">
        <v>1033</v>
      </c>
      <c r="T426" s="11">
        <v>1</v>
      </c>
      <c r="U426" s="24">
        <v>1</v>
      </c>
    </row>
    <row r="427" spans="1:21" x14ac:dyDescent="0.25">
      <c r="A427" s="11">
        <v>426</v>
      </c>
      <c r="B427" s="11">
        <v>201505</v>
      </c>
      <c r="C427" s="11">
        <v>1234</v>
      </c>
      <c r="D427" s="11">
        <v>1</v>
      </c>
      <c r="E427" s="16" t="s">
        <v>420</v>
      </c>
      <c r="F427" s="16" t="s">
        <v>5</v>
      </c>
      <c r="G427" s="23" t="s">
        <v>1696</v>
      </c>
      <c r="H427" s="13" t="s">
        <v>1277</v>
      </c>
      <c r="I427" s="13">
        <v>47</v>
      </c>
      <c r="J427" s="14">
        <v>42134</v>
      </c>
      <c r="K427" s="11" t="s">
        <v>2071</v>
      </c>
      <c r="L427" s="11" t="s">
        <v>1031</v>
      </c>
      <c r="M427" s="13">
        <v>1</v>
      </c>
      <c r="N427" s="13" t="s">
        <v>2040</v>
      </c>
      <c r="O427" s="13">
        <v>2</v>
      </c>
      <c r="P427" s="13" t="s">
        <v>1277</v>
      </c>
      <c r="Q427" s="11">
        <f>VLOOKUP(I427,edades!$B$3:$D$17,3)</f>
        <v>11</v>
      </c>
      <c r="R427" s="11" t="str">
        <f>VLOOKUP(I427,edades!$B$3:$D$17,2)</f>
        <v>de 45 a 49 años</v>
      </c>
      <c r="S427" s="46" t="s">
        <v>1031</v>
      </c>
      <c r="T427" s="11">
        <v>1</v>
      </c>
      <c r="U427" s="24">
        <v>1</v>
      </c>
    </row>
    <row r="428" spans="1:21" x14ac:dyDescent="0.25">
      <c r="A428" s="11">
        <v>427</v>
      </c>
      <c r="B428" s="11">
        <v>201505</v>
      </c>
      <c r="C428" s="11">
        <v>1234</v>
      </c>
      <c r="D428" s="11">
        <v>1</v>
      </c>
      <c r="E428" s="16" t="s">
        <v>369</v>
      </c>
      <c r="F428" s="16" t="s">
        <v>5</v>
      </c>
      <c r="G428" s="23" t="s">
        <v>1838</v>
      </c>
      <c r="H428" s="13" t="s">
        <v>1277</v>
      </c>
      <c r="I428" s="13">
        <v>61</v>
      </c>
      <c r="J428" s="14">
        <v>42129</v>
      </c>
      <c r="K428" s="11" t="s">
        <v>2072</v>
      </c>
      <c r="L428" s="11" t="s">
        <v>17</v>
      </c>
      <c r="M428" s="13">
        <v>1</v>
      </c>
      <c r="N428" s="13" t="s">
        <v>2040</v>
      </c>
      <c r="O428" s="13">
        <v>2</v>
      </c>
      <c r="P428" s="13" t="s">
        <v>1277</v>
      </c>
      <c r="Q428" s="11">
        <f>VLOOKUP(I428,edades!$B$3:$D$17,3)</f>
        <v>14</v>
      </c>
      <c r="R428" s="11" t="str">
        <f>VLOOKUP(I428,edades!$B$3:$D$17,2)</f>
        <v>de 60 a 64 años</v>
      </c>
      <c r="S428" s="46" t="s">
        <v>17</v>
      </c>
      <c r="T428" s="11">
        <v>1</v>
      </c>
      <c r="U428" s="24">
        <v>1</v>
      </c>
    </row>
    <row r="429" spans="1:21" x14ac:dyDescent="0.25">
      <c r="A429" s="11">
        <v>428</v>
      </c>
      <c r="B429" s="11">
        <v>201505</v>
      </c>
      <c r="C429" s="11">
        <v>1234</v>
      </c>
      <c r="D429" s="11">
        <v>1</v>
      </c>
      <c r="E429" s="16" t="s">
        <v>700</v>
      </c>
      <c r="F429" s="16" t="s">
        <v>5</v>
      </c>
      <c r="G429" s="23" t="s">
        <v>1616</v>
      </c>
      <c r="H429" s="13" t="s">
        <v>1277</v>
      </c>
      <c r="I429" s="13">
        <v>83</v>
      </c>
      <c r="J429" s="14">
        <v>42135</v>
      </c>
      <c r="K429" s="11" t="s">
        <v>2071</v>
      </c>
      <c r="L429" s="11" t="s">
        <v>1068</v>
      </c>
      <c r="M429" s="13">
        <v>1</v>
      </c>
      <c r="N429" s="13" t="s">
        <v>2040</v>
      </c>
      <c r="O429" s="13">
        <v>2</v>
      </c>
      <c r="P429" s="13" t="s">
        <v>1277</v>
      </c>
      <c r="Q429" s="11">
        <f>VLOOKUP(I429,edades!$B$3:$D$17,3)</f>
        <v>15</v>
      </c>
      <c r="R429" s="11" t="str">
        <f>VLOOKUP(I429,edades!$B$3:$D$17,2)</f>
        <v>de 65 años a más</v>
      </c>
      <c r="S429" s="46" t="s">
        <v>1068</v>
      </c>
      <c r="T429" s="11">
        <v>1</v>
      </c>
      <c r="U429" s="24">
        <v>1</v>
      </c>
    </row>
    <row r="430" spans="1:21" x14ac:dyDescent="0.25">
      <c r="A430" s="11">
        <v>429</v>
      </c>
      <c r="B430" s="11">
        <v>201505</v>
      </c>
      <c r="C430" s="11">
        <v>1234</v>
      </c>
      <c r="D430" s="11">
        <v>1</v>
      </c>
      <c r="E430" s="16" t="s">
        <v>849</v>
      </c>
      <c r="F430" s="16" t="s">
        <v>5</v>
      </c>
      <c r="G430" s="23" t="s">
        <v>1708</v>
      </c>
      <c r="H430" s="13" t="s">
        <v>1276</v>
      </c>
      <c r="I430" s="13">
        <v>65</v>
      </c>
      <c r="J430" s="14">
        <v>42125</v>
      </c>
      <c r="K430" s="11" t="s">
        <v>2071</v>
      </c>
      <c r="L430" s="11" t="s">
        <v>279</v>
      </c>
      <c r="M430" s="13">
        <v>1</v>
      </c>
      <c r="N430" s="13" t="s">
        <v>2040</v>
      </c>
      <c r="O430" s="13">
        <v>1</v>
      </c>
      <c r="P430" s="13" t="s">
        <v>2042</v>
      </c>
      <c r="Q430" s="11">
        <f>VLOOKUP(I430,edades!$B$3:$D$17,3)</f>
        <v>15</v>
      </c>
      <c r="R430" s="11" t="str">
        <f>VLOOKUP(I430,edades!$B$3:$D$17,2)</f>
        <v>de 65 años a más</v>
      </c>
      <c r="S430" s="46" t="s">
        <v>279</v>
      </c>
      <c r="T430" s="11">
        <v>1</v>
      </c>
      <c r="U430" s="24">
        <v>1</v>
      </c>
    </row>
    <row r="431" spans="1:21" x14ac:dyDescent="0.25">
      <c r="A431" s="11">
        <v>430</v>
      </c>
      <c r="B431" s="11">
        <v>201505</v>
      </c>
      <c r="C431" s="11">
        <v>1234</v>
      </c>
      <c r="D431" s="11">
        <v>1</v>
      </c>
      <c r="E431" s="16" t="s">
        <v>681</v>
      </c>
      <c r="F431" s="16" t="s">
        <v>5</v>
      </c>
      <c r="G431" s="23" t="s">
        <v>1830</v>
      </c>
      <c r="H431" s="13" t="s">
        <v>1277</v>
      </c>
      <c r="I431" s="13">
        <v>56</v>
      </c>
      <c r="J431" s="14">
        <v>42134</v>
      </c>
      <c r="K431" s="11" t="s">
        <v>2072</v>
      </c>
      <c r="L431" s="11" t="s">
        <v>11</v>
      </c>
      <c r="M431" s="13">
        <v>1</v>
      </c>
      <c r="N431" s="13" t="s">
        <v>2040</v>
      </c>
      <c r="O431" s="13">
        <v>2</v>
      </c>
      <c r="P431" s="13" t="s">
        <v>1277</v>
      </c>
      <c r="Q431" s="11">
        <f>VLOOKUP(I431,edades!$B$3:$D$17,3)</f>
        <v>13</v>
      </c>
      <c r="R431" s="11" t="str">
        <f>VLOOKUP(I431,edades!$B$3:$D$17,2)</f>
        <v>de 55 a 59 años</v>
      </c>
      <c r="S431" s="46" t="s">
        <v>11</v>
      </c>
      <c r="T431" s="11">
        <v>1</v>
      </c>
      <c r="U431" s="24">
        <v>1</v>
      </c>
    </row>
    <row r="432" spans="1:21" x14ac:dyDescent="0.25">
      <c r="A432" s="11">
        <v>431</v>
      </c>
      <c r="B432" s="11">
        <v>201505</v>
      </c>
      <c r="C432" s="11">
        <v>1234</v>
      </c>
      <c r="D432" s="11">
        <v>1</v>
      </c>
      <c r="E432" s="16" t="s">
        <v>504</v>
      </c>
      <c r="F432" s="16" t="s">
        <v>5</v>
      </c>
      <c r="G432" s="23" t="s">
        <v>1385</v>
      </c>
      <c r="H432" s="13" t="s">
        <v>1277</v>
      </c>
      <c r="I432" s="13">
        <v>56</v>
      </c>
      <c r="J432" s="14">
        <v>42130</v>
      </c>
      <c r="K432" s="11" t="s">
        <v>2073</v>
      </c>
      <c r="L432" s="11" t="s">
        <v>994</v>
      </c>
      <c r="M432" s="13">
        <v>1</v>
      </c>
      <c r="N432" s="13" t="s">
        <v>2040</v>
      </c>
      <c r="O432" s="13">
        <v>2</v>
      </c>
      <c r="P432" s="13" t="s">
        <v>1277</v>
      </c>
      <c r="Q432" s="11">
        <f>VLOOKUP(I432,edades!$B$3:$D$17,3)</f>
        <v>13</v>
      </c>
      <c r="R432" s="11" t="str">
        <f>VLOOKUP(I432,edades!$B$3:$D$17,2)</f>
        <v>de 55 a 59 años</v>
      </c>
      <c r="S432" s="46" t="s">
        <v>994</v>
      </c>
      <c r="T432" s="11">
        <v>1</v>
      </c>
      <c r="U432" s="24">
        <v>1</v>
      </c>
    </row>
    <row r="433" spans="1:21" x14ac:dyDescent="0.25">
      <c r="A433" s="11">
        <v>432</v>
      </c>
      <c r="B433" s="11">
        <v>201505</v>
      </c>
      <c r="C433" s="11">
        <v>1234</v>
      </c>
      <c r="D433" s="11">
        <v>1</v>
      </c>
      <c r="E433" s="16" t="s">
        <v>582</v>
      </c>
      <c r="F433" s="16" t="s">
        <v>5</v>
      </c>
      <c r="G433" s="23" t="s">
        <v>1661</v>
      </c>
      <c r="H433" s="13" t="s">
        <v>1276</v>
      </c>
      <c r="I433" s="13">
        <v>30</v>
      </c>
      <c r="J433" s="14">
        <v>42134</v>
      </c>
      <c r="K433" s="11" t="s">
        <v>2071</v>
      </c>
      <c r="L433" s="11" t="s">
        <v>1050</v>
      </c>
      <c r="M433" s="13">
        <v>1</v>
      </c>
      <c r="N433" s="13" t="s">
        <v>2040</v>
      </c>
      <c r="O433" s="13">
        <v>1</v>
      </c>
      <c r="P433" s="13" t="s">
        <v>2042</v>
      </c>
      <c r="Q433" s="11">
        <f>VLOOKUP(I433,edades!$B$3:$D$17,3)</f>
        <v>8</v>
      </c>
      <c r="R433" s="11" t="str">
        <f>VLOOKUP(I433,edades!$B$3:$D$17,2)</f>
        <v>de 30 a 34 años</v>
      </c>
      <c r="S433" s="46" t="s">
        <v>1050</v>
      </c>
      <c r="T433" s="11">
        <v>1</v>
      </c>
      <c r="U433" s="24">
        <v>1</v>
      </c>
    </row>
    <row r="434" spans="1:21" x14ac:dyDescent="0.25">
      <c r="A434" s="11">
        <v>433</v>
      </c>
      <c r="B434" s="11">
        <v>201505</v>
      </c>
      <c r="C434" s="11">
        <v>1234</v>
      </c>
      <c r="D434" s="11">
        <v>1</v>
      </c>
      <c r="E434" s="16" t="s">
        <v>547</v>
      </c>
      <c r="F434" s="16" t="s">
        <v>5</v>
      </c>
      <c r="G434" s="23" t="s">
        <v>1741</v>
      </c>
      <c r="H434" s="13" t="s">
        <v>1277</v>
      </c>
      <c r="I434" s="13">
        <v>50</v>
      </c>
      <c r="J434" s="14">
        <v>42125</v>
      </c>
      <c r="K434" s="11" t="s">
        <v>2071</v>
      </c>
      <c r="L434" s="11" t="s">
        <v>969</v>
      </c>
      <c r="M434" s="13">
        <v>1</v>
      </c>
      <c r="N434" s="13" t="s">
        <v>2040</v>
      </c>
      <c r="O434" s="13">
        <v>2</v>
      </c>
      <c r="P434" s="13" t="s">
        <v>1277</v>
      </c>
      <c r="Q434" s="11">
        <f>VLOOKUP(I434,edades!$B$3:$D$17,3)</f>
        <v>12</v>
      </c>
      <c r="R434" s="11" t="str">
        <f>VLOOKUP(I434,edades!$B$3:$D$17,2)</f>
        <v>de 50 a 54 años</v>
      </c>
      <c r="S434" s="46" t="s">
        <v>969</v>
      </c>
      <c r="T434" s="11">
        <v>1</v>
      </c>
      <c r="U434" s="24">
        <v>1</v>
      </c>
    </row>
    <row r="435" spans="1:21" x14ac:dyDescent="0.25">
      <c r="A435" s="11">
        <v>434</v>
      </c>
      <c r="B435" s="11">
        <v>201505</v>
      </c>
      <c r="C435" s="11">
        <v>1234</v>
      </c>
      <c r="D435" s="11">
        <v>1</v>
      </c>
      <c r="E435" s="16" t="s">
        <v>422</v>
      </c>
      <c r="F435" s="16" t="s">
        <v>5</v>
      </c>
      <c r="G435" s="23" t="s">
        <v>1679</v>
      </c>
      <c r="H435" s="13" t="s">
        <v>1277</v>
      </c>
      <c r="I435" s="13">
        <v>63</v>
      </c>
      <c r="J435" s="14">
        <v>42134</v>
      </c>
      <c r="K435" s="11" t="s">
        <v>2071</v>
      </c>
      <c r="L435" s="11" t="s">
        <v>1033</v>
      </c>
      <c r="M435" s="13">
        <v>1</v>
      </c>
      <c r="N435" s="13" t="s">
        <v>2040</v>
      </c>
      <c r="O435" s="13">
        <v>2</v>
      </c>
      <c r="P435" s="13" t="s">
        <v>1277</v>
      </c>
      <c r="Q435" s="11">
        <f>VLOOKUP(I435,edades!$B$3:$D$17,3)</f>
        <v>14</v>
      </c>
      <c r="R435" s="11" t="str">
        <f>VLOOKUP(I435,edades!$B$3:$D$17,2)</f>
        <v>de 60 a 64 años</v>
      </c>
      <c r="S435" s="46" t="s">
        <v>1033</v>
      </c>
      <c r="T435" s="11">
        <v>1</v>
      </c>
      <c r="U435" s="24">
        <v>1</v>
      </c>
    </row>
    <row r="436" spans="1:21" x14ac:dyDescent="0.25">
      <c r="A436" s="11">
        <v>435</v>
      </c>
      <c r="B436" s="11">
        <v>201505</v>
      </c>
      <c r="C436" s="11">
        <v>1234</v>
      </c>
      <c r="D436" s="11">
        <v>1</v>
      </c>
      <c r="E436" s="16" t="s">
        <v>640</v>
      </c>
      <c r="F436" s="16" t="s">
        <v>5</v>
      </c>
      <c r="G436" s="23" t="s">
        <v>1743</v>
      </c>
      <c r="H436" s="13" t="s">
        <v>1277</v>
      </c>
      <c r="I436" s="13">
        <v>74</v>
      </c>
      <c r="J436" s="14">
        <v>42131</v>
      </c>
      <c r="K436" s="11" t="s">
        <v>2071</v>
      </c>
      <c r="L436" s="11" t="s">
        <v>1107</v>
      </c>
      <c r="M436" s="13">
        <v>1</v>
      </c>
      <c r="N436" s="13" t="s">
        <v>2040</v>
      </c>
      <c r="O436" s="13">
        <v>2</v>
      </c>
      <c r="P436" s="13" t="s">
        <v>1277</v>
      </c>
      <c r="Q436" s="11">
        <f>VLOOKUP(I436,edades!$B$3:$D$17,3)</f>
        <v>15</v>
      </c>
      <c r="R436" s="11" t="str">
        <f>VLOOKUP(I436,edades!$B$3:$D$17,2)</f>
        <v>de 65 años a más</v>
      </c>
      <c r="S436" s="46" t="s">
        <v>1107</v>
      </c>
      <c r="T436" s="11">
        <v>1</v>
      </c>
      <c r="U436" s="24">
        <v>1</v>
      </c>
    </row>
    <row r="437" spans="1:21" x14ac:dyDescent="0.25">
      <c r="A437" s="11">
        <v>436</v>
      </c>
      <c r="B437" s="11">
        <v>201505</v>
      </c>
      <c r="C437" s="11">
        <v>1234</v>
      </c>
      <c r="D437" s="11">
        <v>1</v>
      </c>
      <c r="E437" s="16" t="s">
        <v>776</v>
      </c>
      <c r="F437" s="16" t="s">
        <v>5</v>
      </c>
      <c r="G437" s="23" t="s">
        <v>1799</v>
      </c>
      <c r="H437" s="13" t="s">
        <v>1277</v>
      </c>
      <c r="I437" s="13">
        <v>54</v>
      </c>
      <c r="J437" s="14">
        <v>42135</v>
      </c>
      <c r="K437" s="11" t="s">
        <v>2072</v>
      </c>
      <c r="L437" s="11" t="s">
        <v>16</v>
      </c>
      <c r="M437" s="13">
        <v>1</v>
      </c>
      <c r="N437" s="13" t="s">
        <v>2040</v>
      </c>
      <c r="O437" s="13">
        <v>2</v>
      </c>
      <c r="P437" s="13" t="s">
        <v>1277</v>
      </c>
      <c r="Q437" s="11">
        <f>VLOOKUP(I437,edades!$B$3:$D$17,3)</f>
        <v>12</v>
      </c>
      <c r="R437" s="11" t="str">
        <f>VLOOKUP(I437,edades!$B$3:$D$17,2)</f>
        <v>de 50 a 54 años</v>
      </c>
      <c r="S437" s="46" t="s">
        <v>16</v>
      </c>
      <c r="T437" s="11">
        <v>1</v>
      </c>
      <c r="U437" s="24">
        <v>1</v>
      </c>
    </row>
    <row r="438" spans="1:21" x14ac:dyDescent="0.25">
      <c r="A438" s="11">
        <v>437</v>
      </c>
      <c r="B438" s="11">
        <v>201505</v>
      </c>
      <c r="C438" s="11">
        <v>1234</v>
      </c>
      <c r="D438" s="11">
        <v>1</v>
      </c>
      <c r="E438" s="16" t="s">
        <v>565</v>
      </c>
      <c r="F438" s="16" t="s">
        <v>5</v>
      </c>
      <c r="G438" s="23" t="s">
        <v>1559</v>
      </c>
      <c r="H438" s="13" t="s">
        <v>1277</v>
      </c>
      <c r="I438" s="13">
        <v>60</v>
      </c>
      <c r="J438" s="14">
        <v>42129</v>
      </c>
      <c r="K438" s="11" t="s">
        <v>2071</v>
      </c>
      <c r="L438" s="11" t="s">
        <v>18</v>
      </c>
      <c r="M438" s="13">
        <v>1</v>
      </c>
      <c r="N438" s="13" t="s">
        <v>2040</v>
      </c>
      <c r="O438" s="13">
        <v>2</v>
      </c>
      <c r="P438" s="13" t="s">
        <v>1277</v>
      </c>
      <c r="Q438" s="11">
        <f>VLOOKUP(I438,edades!$B$3:$D$17,3)</f>
        <v>14</v>
      </c>
      <c r="R438" s="11" t="str">
        <f>VLOOKUP(I438,edades!$B$3:$D$17,2)</f>
        <v>de 60 a 64 años</v>
      </c>
      <c r="S438" s="46" t="s">
        <v>18</v>
      </c>
      <c r="T438" s="11">
        <v>1</v>
      </c>
      <c r="U438" s="24">
        <v>1</v>
      </c>
    </row>
    <row r="439" spans="1:21" x14ac:dyDescent="0.25">
      <c r="A439" s="11">
        <v>438</v>
      </c>
      <c r="B439" s="11">
        <v>201505</v>
      </c>
      <c r="C439" s="11">
        <v>1234</v>
      </c>
      <c r="D439" s="11">
        <v>1</v>
      </c>
      <c r="E439" s="16" t="s">
        <v>428</v>
      </c>
      <c r="F439" s="16" t="s">
        <v>5</v>
      </c>
      <c r="G439" s="23" t="s">
        <v>1788</v>
      </c>
      <c r="H439" s="13" t="s">
        <v>1277</v>
      </c>
      <c r="I439" s="13">
        <v>20</v>
      </c>
      <c r="J439" s="14">
        <v>42125</v>
      </c>
      <c r="K439" s="11" t="s">
        <v>2072</v>
      </c>
      <c r="L439" s="11" t="s">
        <v>40</v>
      </c>
      <c r="M439" s="13">
        <v>1</v>
      </c>
      <c r="N439" s="13" t="s">
        <v>2040</v>
      </c>
      <c r="O439" s="13">
        <v>2</v>
      </c>
      <c r="P439" s="13" t="s">
        <v>1277</v>
      </c>
      <c r="Q439" s="11">
        <f>VLOOKUP(I439,edades!$B$3:$D$17,3)</f>
        <v>6</v>
      </c>
      <c r="R439" s="11" t="str">
        <f>VLOOKUP(I439,edades!$B$3:$D$17,2)</f>
        <v>de 20 a 24 años</v>
      </c>
      <c r="S439" s="46" t="s">
        <v>40</v>
      </c>
      <c r="T439" s="11">
        <v>1</v>
      </c>
      <c r="U439" s="24">
        <v>1</v>
      </c>
    </row>
    <row r="440" spans="1:21" x14ac:dyDescent="0.25">
      <c r="A440" s="11">
        <v>439</v>
      </c>
      <c r="B440" s="11">
        <v>201505</v>
      </c>
      <c r="C440" s="11">
        <v>1234</v>
      </c>
      <c r="D440" s="11">
        <v>1</v>
      </c>
      <c r="E440" s="16" t="s">
        <v>655</v>
      </c>
      <c r="F440" s="16" t="s">
        <v>5</v>
      </c>
      <c r="G440" s="23" t="s">
        <v>1671</v>
      </c>
      <c r="H440" s="13" t="s">
        <v>1277</v>
      </c>
      <c r="I440" s="13">
        <v>51</v>
      </c>
      <c r="J440" s="14">
        <v>42129</v>
      </c>
      <c r="K440" s="11" t="s">
        <v>2071</v>
      </c>
      <c r="L440" s="11" t="s">
        <v>1211</v>
      </c>
      <c r="M440" s="13">
        <v>1</v>
      </c>
      <c r="N440" s="13" t="s">
        <v>2075</v>
      </c>
      <c r="O440" s="13">
        <v>2</v>
      </c>
      <c r="P440" s="13" t="s">
        <v>1277</v>
      </c>
      <c r="Q440" s="11">
        <f>VLOOKUP(I440,edades!$B$3:$D$17,3)</f>
        <v>12</v>
      </c>
      <c r="R440" s="11" t="str">
        <f>VLOOKUP(I440,edades!$B$3:$D$17,2)</f>
        <v>de 50 a 54 años</v>
      </c>
      <c r="S440" s="46" t="s">
        <v>1211</v>
      </c>
      <c r="T440" s="11">
        <v>1</v>
      </c>
      <c r="U440" s="24">
        <v>1</v>
      </c>
    </row>
    <row r="441" spans="1:21" x14ac:dyDescent="0.25">
      <c r="A441" s="11">
        <v>440</v>
      </c>
      <c r="B441" s="11">
        <v>201505</v>
      </c>
      <c r="C441" s="11">
        <v>1234</v>
      </c>
      <c r="D441" s="11">
        <v>1</v>
      </c>
      <c r="E441" s="16" t="s">
        <v>413</v>
      </c>
      <c r="F441" s="16" t="s">
        <v>5</v>
      </c>
      <c r="G441" s="23" t="s">
        <v>1667</v>
      </c>
      <c r="H441" s="13" t="s">
        <v>1277</v>
      </c>
      <c r="I441" s="13">
        <v>32</v>
      </c>
      <c r="J441" s="14">
        <v>42132</v>
      </c>
      <c r="K441" s="11" t="s">
        <v>2071</v>
      </c>
      <c r="L441" s="11" t="s">
        <v>1117</v>
      </c>
      <c r="M441" s="13">
        <v>1</v>
      </c>
      <c r="N441" s="13" t="s">
        <v>2040</v>
      </c>
      <c r="O441" s="13">
        <v>2</v>
      </c>
      <c r="P441" s="13" t="s">
        <v>1277</v>
      </c>
      <c r="Q441" s="11">
        <f>VLOOKUP(I441,edades!$B$3:$D$17,3)</f>
        <v>9</v>
      </c>
      <c r="R441" s="11" t="str">
        <f>VLOOKUP(I441,edades!$B$3:$D$17,2)</f>
        <v>de 35 a 39 años</v>
      </c>
      <c r="S441" s="46" t="s">
        <v>1117</v>
      </c>
      <c r="T441" s="11">
        <v>1</v>
      </c>
      <c r="U441" s="24">
        <v>1</v>
      </c>
    </row>
    <row r="442" spans="1:21" x14ac:dyDescent="0.25">
      <c r="A442" s="11">
        <v>441</v>
      </c>
      <c r="B442" s="11">
        <v>201505</v>
      </c>
      <c r="C442" s="11">
        <v>1234</v>
      </c>
      <c r="D442" s="11">
        <v>1</v>
      </c>
      <c r="E442" s="16" t="s">
        <v>433</v>
      </c>
      <c r="F442" s="16" t="s">
        <v>5</v>
      </c>
      <c r="G442" s="23" t="s">
        <v>1473</v>
      </c>
      <c r="H442" s="13" t="s">
        <v>1277</v>
      </c>
      <c r="I442" s="13">
        <v>76</v>
      </c>
      <c r="J442" s="14">
        <v>42125</v>
      </c>
      <c r="K442" s="11" t="s">
        <v>2074</v>
      </c>
      <c r="L442" s="11" t="s">
        <v>1053</v>
      </c>
      <c r="M442" s="13">
        <v>1</v>
      </c>
      <c r="N442" s="13" t="s">
        <v>2040</v>
      </c>
      <c r="O442" s="13">
        <v>2</v>
      </c>
      <c r="P442" s="13" t="s">
        <v>1277</v>
      </c>
      <c r="Q442" s="11">
        <f>VLOOKUP(I442,edades!$B$3:$D$17,3)</f>
        <v>15</v>
      </c>
      <c r="R442" s="11" t="str">
        <f>VLOOKUP(I442,edades!$B$3:$D$17,2)</f>
        <v>de 65 años a más</v>
      </c>
      <c r="S442" s="46" t="s">
        <v>1053</v>
      </c>
      <c r="T442" s="11">
        <v>1</v>
      </c>
      <c r="U442" s="24">
        <v>1</v>
      </c>
    </row>
    <row r="443" spans="1:21" x14ac:dyDescent="0.25">
      <c r="A443" s="11">
        <v>442</v>
      </c>
      <c r="B443" s="11">
        <v>201505</v>
      </c>
      <c r="C443" s="11">
        <v>1234</v>
      </c>
      <c r="D443" s="11">
        <v>1</v>
      </c>
      <c r="E443" s="16" t="s">
        <v>353</v>
      </c>
      <c r="F443" s="16" t="s">
        <v>5</v>
      </c>
      <c r="G443" s="23" t="s">
        <v>1820</v>
      </c>
      <c r="H443" s="13" t="s">
        <v>1277</v>
      </c>
      <c r="I443" s="13">
        <v>66</v>
      </c>
      <c r="J443" s="14">
        <v>42129</v>
      </c>
      <c r="K443" s="11" t="s">
        <v>2072</v>
      </c>
      <c r="L443" s="11" t="s">
        <v>8</v>
      </c>
      <c r="M443" s="13">
        <v>1</v>
      </c>
      <c r="N443" s="13" t="s">
        <v>2040</v>
      </c>
      <c r="O443" s="13">
        <v>2</v>
      </c>
      <c r="P443" s="13" t="s">
        <v>1277</v>
      </c>
      <c r="Q443" s="11">
        <f>VLOOKUP(I443,edades!$B$3:$D$17,3)</f>
        <v>15</v>
      </c>
      <c r="R443" s="11" t="str">
        <f>VLOOKUP(I443,edades!$B$3:$D$17,2)</f>
        <v>de 65 años a más</v>
      </c>
      <c r="S443" s="46" t="s">
        <v>8</v>
      </c>
      <c r="T443" s="11">
        <v>1</v>
      </c>
      <c r="U443" s="24">
        <v>1</v>
      </c>
    </row>
    <row r="444" spans="1:21" x14ac:dyDescent="0.25">
      <c r="A444" s="11">
        <v>443</v>
      </c>
      <c r="B444" s="11">
        <v>201505</v>
      </c>
      <c r="C444" s="11">
        <v>1234</v>
      </c>
      <c r="D444" s="11">
        <v>1</v>
      </c>
      <c r="E444" s="16" t="s">
        <v>403</v>
      </c>
      <c r="F444" s="16" t="s">
        <v>5</v>
      </c>
      <c r="G444" s="23" t="s">
        <v>1673</v>
      </c>
      <c r="H444" s="13" t="s">
        <v>1277</v>
      </c>
      <c r="I444" s="13">
        <v>42</v>
      </c>
      <c r="J444" s="14">
        <v>42131</v>
      </c>
      <c r="K444" s="11" t="s">
        <v>2071</v>
      </c>
      <c r="L444" s="11" t="s">
        <v>1117</v>
      </c>
      <c r="M444" s="13">
        <v>1</v>
      </c>
      <c r="N444" s="13" t="s">
        <v>2040</v>
      </c>
      <c r="O444" s="13">
        <v>2</v>
      </c>
      <c r="P444" s="13" t="s">
        <v>1277</v>
      </c>
      <c r="Q444" s="11">
        <f>VLOOKUP(I444,edades!$B$3:$D$17,3)</f>
        <v>10</v>
      </c>
      <c r="R444" s="11" t="str">
        <f>VLOOKUP(I444,edades!$B$3:$D$17,2)</f>
        <v>de 40 a 44 años</v>
      </c>
      <c r="S444" s="46" t="s">
        <v>1117</v>
      </c>
      <c r="T444" s="11">
        <v>1</v>
      </c>
      <c r="U444" s="24">
        <v>1</v>
      </c>
    </row>
    <row r="445" spans="1:21" x14ac:dyDescent="0.25">
      <c r="A445" s="11">
        <v>444</v>
      </c>
      <c r="B445" s="11">
        <v>201505</v>
      </c>
      <c r="C445" s="11">
        <v>1234</v>
      </c>
      <c r="D445" s="11">
        <v>1</v>
      </c>
      <c r="E445" s="16" t="s">
        <v>417</v>
      </c>
      <c r="F445" s="16" t="s">
        <v>5</v>
      </c>
      <c r="G445" s="23" t="s">
        <v>1396</v>
      </c>
      <c r="H445" s="13" t="s">
        <v>1277</v>
      </c>
      <c r="I445" s="13">
        <v>4</v>
      </c>
      <c r="J445" s="14">
        <v>42125</v>
      </c>
      <c r="K445" s="11" t="s">
        <v>2074</v>
      </c>
      <c r="L445" s="11" t="s">
        <v>124</v>
      </c>
      <c r="M445" s="13">
        <v>1</v>
      </c>
      <c r="N445" s="13" t="s">
        <v>2040</v>
      </c>
      <c r="O445" s="13">
        <v>2</v>
      </c>
      <c r="P445" s="13" t="s">
        <v>1277</v>
      </c>
      <c r="Q445" s="11">
        <f>VLOOKUP(I445,edades!$B$3:$D$17,3)</f>
        <v>2</v>
      </c>
      <c r="R445" s="11" t="str">
        <f>VLOOKUP(I445,edades!$B$3:$D$17,2)</f>
        <v>de 1 a 4 años</v>
      </c>
      <c r="S445" s="46" t="s">
        <v>124</v>
      </c>
      <c r="T445" s="11">
        <v>1</v>
      </c>
      <c r="U445" s="24">
        <v>1</v>
      </c>
    </row>
    <row r="446" spans="1:21" x14ac:dyDescent="0.25">
      <c r="A446" s="11">
        <v>445</v>
      </c>
      <c r="B446" s="11">
        <v>201505</v>
      </c>
      <c r="C446" s="11">
        <v>1234</v>
      </c>
      <c r="D446" s="11">
        <v>1</v>
      </c>
      <c r="E446" s="16" t="s">
        <v>691</v>
      </c>
      <c r="F446" s="16" t="s">
        <v>5</v>
      </c>
      <c r="G446" s="23" t="s">
        <v>1590</v>
      </c>
      <c r="H446" s="13" t="s">
        <v>1276</v>
      </c>
      <c r="I446" s="13">
        <v>61</v>
      </c>
      <c r="J446" s="14">
        <v>42135</v>
      </c>
      <c r="K446" s="11" t="s">
        <v>2071</v>
      </c>
      <c r="L446" s="11" t="s">
        <v>1063</v>
      </c>
      <c r="M446" s="13">
        <v>1</v>
      </c>
      <c r="N446" s="13" t="s">
        <v>2040</v>
      </c>
      <c r="O446" s="13">
        <v>1</v>
      </c>
      <c r="P446" s="13" t="s">
        <v>2042</v>
      </c>
      <c r="Q446" s="11">
        <f>VLOOKUP(I446,edades!$B$3:$D$17,3)</f>
        <v>14</v>
      </c>
      <c r="R446" s="11" t="str">
        <f>VLOOKUP(I446,edades!$B$3:$D$17,2)</f>
        <v>de 60 a 64 años</v>
      </c>
      <c r="S446" s="46" t="s">
        <v>1063</v>
      </c>
      <c r="T446" s="11">
        <v>1</v>
      </c>
      <c r="U446" s="24">
        <v>1</v>
      </c>
    </row>
    <row r="447" spans="1:21" x14ac:dyDescent="0.25">
      <c r="A447" s="11">
        <v>446</v>
      </c>
      <c r="B447" s="11">
        <v>201505</v>
      </c>
      <c r="C447" s="11">
        <v>1234</v>
      </c>
      <c r="D447" s="11">
        <v>1</v>
      </c>
      <c r="E447" s="16" t="s">
        <v>410</v>
      </c>
      <c r="F447" s="16" t="s">
        <v>5</v>
      </c>
      <c r="G447" s="23" t="s">
        <v>1583</v>
      </c>
      <c r="H447" s="13" t="s">
        <v>1277</v>
      </c>
      <c r="I447" s="13">
        <v>37</v>
      </c>
      <c r="J447" s="14">
        <v>42132</v>
      </c>
      <c r="K447" s="11" t="s">
        <v>2071</v>
      </c>
      <c r="L447" s="11" t="s">
        <v>1116</v>
      </c>
      <c r="M447" s="13">
        <v>1</v>
      </c>
      <c r="N447" s="13" t="s">
        <v>2040</v>
      </c>
      <c r="O447" s="13">
        <v>2</v>
      </c>
      <c r="P447" s="13" t="s">
        <v>1277</v>
      </c>
      <c r="Q447" s="11">
        <f>VLOOKUP(I447,edades!$B$3:$D$17,3)</f>
        <v>9</v>
      </c>
      <c r="R447" s="11" t="str">
        <f>VLOOKUP(I447,edades!$B$3:$D$17,2)</f>
        <v>de 35 a 39 años</v>
      </c>
      <c r="S447" s="46" t="s">
        <v>1116</v>
      </c>
      <c r="T447" s="11">
        <v>1</v>
      </c>
      <c r="U447" s="24">
        <v>1</v>
      </c>
    </row>
    <row r="448" spans="1:21" x14ac:dyDescent="0.25">
      <c r="A448" s="11">
        <v>447</v>
      </c>
      <c r="B448" s="11">
        <v>201505</v>
      </c>
      <c r="C448" s="11">
        <v>1234</v>
      </c>
      <c r="D448" s="11">
        <v>1</v>
      </c>
      <c r="E448" s="16" t="s">
        <v>360</v>
      </c>
      <c r="F448" s="16" t="s">
        <v>5</v>
      </c>
      <c r="G448" s="23" t="s">
        <v>1823</v>
      </c>
      <c r="H448" s="13" t="s">
        <v>1276</v>
      </c>
      <c r="I448" s="13">
        <v>66</v>
      </c>
      <c r="J448" s="14">
        <v>42125</v>
      </c>
      <c r="K448" s="11" t="s">
        <v>2072</v>
      </c>
      <c r="L448" s="11" t="s">
        <v>102</v>
      </c>
      <c r="M448" s="13">
        <v>1</v>
      </c>
      <c r="N448" s="13" t="s">
        <v>2040</v>
      </c>
      <c r="O448" s="13">
        <v>1</v>
      </c>
      <c r="P448" s="13" t="s">
        <v>2042</v>
      </c>
      <c r="Q448" s="11">
        <f>VLOOKUP(I448,edades!$B$3:$D$17,3)</f>
        <v>15</v>
      </c>
      <c r="R448" s="11" t="str">
        <f>VLOOKUP(I448,edades!$B$3:$D$17,2)</f>
        <v>de 65 años a más</v>
      </c>
      <c r="S448" s="46" t="s">
        <v>102</v>
      </c>
      <c r="T448" s="11">
        <v>1</v>
      </c>
      <c r="U448" s="24">
        <v>1</v>
      </c>
    </row>
    <row r="449" spans="1:21" x14ac:dyDescent="0.25">
      <c r="A449" s="11">
        <v>448</v>
      </c>
      <c r="B449" s="11">
        <v>201505</v>
      </c>
      <c r="C449" s="11">
        <v>1234</v>
      </c>
      <c r="D449" s="11">
        <v>1</v>
      </c>
      <c r="E449" s="16" t="s">
        <v>416</v>
      </c>
      <c r="F449" s="16" t="s">
        <v>5</v>
      </c>
      <c r="G449" s="23" t="s">
        <v>1709</v>
      </c>
      <c r="H449" s="13" t="s">
        <v>1277</v>
      </c>
      <c r="I449" s="13">
        <v>65</v>
      </c>
      <c r="J449" s="14">
        <v>42132</v>
      </c>
      <c r="K449" s="11" t="s">
        <v>2071</v>
      </c>
      <c r="L449" s="11" t="s">
        <v>1025</v>
      </c>
      <c r="M449" s="13">
        <v>1</v>
      </c>
      <c r="N449" s="13" t="s">
        <v>2040</v>
      </c>
      <c r="O449" s="13">
        <v>2</v>
      </c>
      <c r="P449" s="13" t="s">
        <v>1277</v>
      </c>
      <c r="Q449" s="11">
        <f>VLOOKUP(I449,edades!$B$3:$D$17,3)</f>
        <v>15</v>
      </c>
      <c r="R449" s="11" t="str">
        <f>VLOOKUP(I449,edades!$B$3:$D$17,2)</f>
        <v>de 65 años a más</v>
      </c>
      <c r="S449" s="46" t="s">
        <v>1025</v>
      </c>
      <c r="T449" s="11">
        <v>1</v>
      </c>
      <c r="U449" s="24">
        <v>1</v>
      </c>
    </row>
    <row r="450" spans="1:21" x14ac:dyDescent="0.25">
      <c r="A450" s="11">
        <v>449</v>
      </c>
      <c r="B450" s="11">
        <v>201505</v>
      </c>
      <c r="C450" s="11">
        <v>1234</v>
      </c>
      <c r="D450" s="11">
        <v>1</v>
      </c>
      <c r="E450" s="16" t="s">
        <v>633</v>
      </c>
      <c r="F450" s="16" t="s">
        <v>5</v>
      </c>
      <c r="G450" s="23" t="s">
        <v>1843</v>
      </c>
      <c r="H450" s="13" t="s">
        <v>1276</v>
      </c>
      <c r="I450" s="13">
        <v>49</v>
      </c>
      <c r="J450" s="14">
        <v>42125</v>
      </c>
      <c r="K450" s="11" t="s">
        <v>2072</v>
      </c>
      <c r="L450" s="11" t="s">
        <v>980</v>
      </c>
      <c r="M450" s="13">
        <v>1</v>
      </c>
      <c r="N450" s="13" t="s">
        <v>2040</v>
      </c>
      <c r="O450" s="13">
        <v>1</v>
      </c>
      <c r="P450" s="13" t="s">
        <v>2042</v>
      </c>
      <c r="Q450" s="11">
        <f>VLOOKUP(I450,edades!$B$3:$D$17,3)</f>
        <v>11</v>
      </c>
      <c r="R450" s="11" t="str">
        <f>VLOOKUP(I450,edades!$B$3:$D$17,2)</f>
        <v>de 45 a 49 años</v>
      </c>
      <c r="S450" s="46" t="s">
        <v>980</v>
      </c>
      <c r="T450" s="11">
        <v>1</v>
      </c>
      <c r="U450" s="24">
        <v>1</v>
      </c>
    </row>
    <row r="451" spans="1:21" x14ac:dyDescent="0.25">
      <c r="A451" s="11">
        <v>450</v>
      </c>
      <c r="B451" s="11">
        <v>201505</v>
      </c>
      <c r="C451" s="11">
        <v>1234</v>
      </c>
      <c r="D451" s="11">
        <v>1</v>
      </c>
      <c r="E451" s="16" t="s">
        <v>711</v>
      </c>
      <c r="F451" s="16" t="s">
        <v>5</v>
      </c>
      <c r="G451" s="23" t="s">
        <v>1595</v>
      </c>
      <c r="H451" s="13" t="s">
        <v>1276</v>
      </c>
      <c r="I451" s="13">
        <v>59</v>
      </c>
      <c r="J451" s="14">
        <v>42132</v>
      </c>
      <c r="K451" s="11" t="s">
        <v>2071</v>
      </c>
      <c r="L451" s="11" t="s">
        <v>1027</v>
      </c>
      <c r="M451" s="13">
        <v>1</v>
      </c>
      <c r="N451" s="13" t="s">
        <v>2040</v>
      </c>
      <c r="O451" s="13">
        <v>1</v>
      </c>
      <c r="P451" s="13" t="s">
        <v>2042</v>
      </c>
      <c r="Q451" s="11">
        <f>VLOOKUP(I451,edades!$B$3:$D$17,3)</f>
        <v>13</v>
      </c>
      <c r="R451" s="11" t="str">
        <f>VLOOKUP(I451,edades!$B$3:$D$17,2)</f>
        <v>de 55 a 59 años</v>
      </c>
      <c r="S451" s="46" t="s">
        <v>1027</v>
      </c>
      <c r="T451" s="11">
        <v>1</v>
      </c>
      <c r="U451" s="24">
        <v>1</v>
      </c>
    </row>
    <row r="452" spans="1:21" x14ac:dyDescent="0.25">
      <c r="A452" s="11">
        <v>451</v>
      </c>
      <c r="B452" s="11">
        <v>201505</v>
      </c>
      <c r="C452" s="11">
        <v>1234</v>
      </c>
      <c r="D452" s="11">
        <v>1</v>
      </c>
      <c r="E452" s="16" t="s">
        <v>529</v>
      </c>
      <c r="F452" s="16" t="s">
        <v>5</v>
      </c>
      <c r="G452" s="23" t="s">
        <v>1289</v>
      </c>
      <c r="H452" s="13" t="s">
        <v>1277</v>
      </c>
      <c r="I452" s="13">
        <v>35</v>
      </c>
      <c r="J452" s="14">
        <v>42131</v>
      </c>
      <c r="K452" s="11" t="s">
        <v>2073</v>
      </c>
      <c r="L452" s="11" t="s">
        <v>1240</v>
      </c>
      <c r="M452" s="13">
        <v>1</v>
      </c>
      <c r="N452" s="13" t="s">
        <v>2040</v>
      </c>
      <c r="O452" s="13">
        <v>2</v>
      </c>
      <c r="P452" s="13" t="s">
        <v>1277</v>
      </c>
      <c r="Q452" s="11">
        <f>VLOOKUP(I452,edades!$B$3:$D$17,3)</f>
        <v>9</v>
      </c>
      <c r="R452" s="11" t="str">
        <f>VLOOKUP(I452,edades!$B$3:$D$17,2)</f>
        <v>de 35 a 39 años</v>
      </c>
      <c r="S452" s="46" t="s">
        <v>1240</v>
      </c>
      <c r="T452" s="11">
        <v>0</v>
      </c>
      <c r="U452" s="24">
        <v>0</v>
      </c>
    </row>
    <row r="453" spans="1:21" x14ac:dyDescent="0.25">
      <c r="A453" s="11">
        <v>452</v>
      </c>
      <c r="B453" s="11">
        <v>201505</v>
      </c>
      <c r="C453" s="11">
        <v>1234</v>
      </c>
      <c r="D453" s="11">
        <v>1</v>
      </c>
      <c r="E453" s="16" t="s">
        <v>611</v>
      </c>
      <c r="F453" s="16" t="s">
        <v>5</v>
      </c>
      <c r="G453" s="23" t="s">
        <v>1632</v>
      </c>
      <c r="H453" s="13" t="s">
        <v>1277</v>
      </c>
      <c r="I453" s="13">
        <v>55</v>
      </c>
      <c r="J453" s="14">
        <v>42135</v>
      </c>
      <c r="K453" s="11" t="s">
        <v>2071</v>
      </c>
      <c r="L453" s="11" t="s">
        <v>49</v>
      </c>
      <c r="M453" s="13">
        <v>1</v>
      </c>
      <c r="N453" s="13" t="s">
        <v>2040</v>
      </c>
      <c r="O453" s="13">
        <v>2</v>
      </c>
      <c r="P453" s="13" t="s">
        <v>1277</v>
      </c>
      <c r="Q453" s="11">
        <f>VLOOKUP(I453,edades!$B$3:$D$17,3)</f>
        <v>13</v>
      </c>
      <c r="R453" s="11" t="str">
        <f>VLOOKUP(I453,edades!$B$3:$D$17,2)</f>
        <v>de 55 a 59 años</v>
      </c>
      <c r="S453" s="46" t="s">
        <v>1240</v>
      </c>
      <c r="T453" s="11">
        <v>1</v>
      </c>
      <c r="U453" s="24">
        <v>1</v>
      </c>
    </row>
    <row r="454" spans="1:21" x14ac:dyDescent="0.25">
      <c r="A454" s="11">
        <v>453</v>
      </c>
      <c r="B454" s="11">
        <v>201505</v>
      </c>
      <c r="C454" s="11">
        <v>1234</v>
      </c>
      <c r="D454" s="11">
        <v>1</v>
      </c>
      <c r="E454" s="16" t="s">
        <v>730</v>
      </c>
      <c r="F454" s="16" t="s">
        <v>5</v>
      </c>
      <c r="G454" s="23" t="s">
        <v>1464</v>
      </c>
      <c r="H454" s="13" t="s">
        <v>1277</v>
      </c>
      <c r="I454" s="13">
        <v>82</v>
      </c>
      <c r="J454" s="14">
        <v>42125</v>
      </c>
      <c r="K454" s="11" t="s">
        <v>2074</v>
      </c>
      <c r="L454" s="11" t="s">
        <v>1056</v>
      </c>
      <c r="M454" s="13">
        <v>1</v>
      </c>
      <c r="N454" s="13" t="s">
        <v>2040</v>
      </c>
      <c r="O454" s="13">
        <v>2</v>
      </c>
      <c r="P454" s="13" t="s">
        <v>1277</v>
      </c>
      <c r="Q454" s="11">
        <f>VLOOKUP(I454,edades!$B$3:$D$17,3)</f>
        <v>15</v>
      </c>
      <c r="R454" s="11" t="str">
        <f>VLOOKUP(I454,edades!$B$3:$D$17,2)</f>
        <v>de 65 años a más</v>
      </c>
      <c r="S454" s="46" t="s">
        <v>1056</v>
      </c>
      <c r="T454" s="11">
        <v>1</v>
      </c>
      <c r="U454" s="24">
        <v>1</v>
      </c>
    </row>
    <row r="455" spans="1:21" x14ac:dyDescent="0.25">
      <c r="A455" s="11">
        <v>454</v>
      </c>
      <c r="B455" s="11">
        <v>201505</v>
      </c>
      <c r="C455" s="11">
        <v>1234</v>
      </c>
      <c r="D455" s="11">
        <v>1</v>
      </c>
      <c r="E455" s="16" t="s">
        <v>635</v>
      </c>
      <c r="F455" s="16" t="s">
        <v>5</v>
      </c>
      <c r="G455" s="23" t="s">
        <v>1837</v>
      </c>
      <c r="H455" s="13" t="s">
        <v>1277</v>
      </c>
      <c r="I455" s="13">
        <v>58</v>
      </c>
      <c r="J455" s="14">
        <v>42125</v>
      </c>
      <c r="K455" s="11" t="s">
        <v>2072</v>
      </c>
      <c r="L455" s="11" t="s">
        <v>983</v>
      </c>
      <c r="M455" s="13">
        <v>1</v>
      </c>
      <c r="N455" s="13" t="s">
        <v>2040</v>
      </c>
      <c r="O455" s="13">
        <v>2</v>
      </c>
      <c r="P455" s="13" t="s">
        <v>1277</v>
      </c>
      <c r="Q455" s="11">
        <f>VLOOKUP(I455,edades!$B$3:$D$17,3)</f>
        <v>13</v>
      </c>
      <c r="R455" s="11" t="str">
        <f>VLOOKUP(I455,edades!$B$3:$D$17,2)</f>
        <v>de 55 a 59 años</v>
      </c>
      <c r="S455" s="46" t="s">
        <v>983</v>
      </c>
      <c r="T455" s="11">
        <v>1</v>
      </c>
      <c r="U455" s="24">
        <v>1</v>
      </c>
    </row>
    <row r="456" spans="1:21" x14ac:dyDescent="0.25">
      <c r="A456" s="11">
        <v>455</v>
      </c>
      <c r="B456" s="11">
        <v>201505</v>
      </c>
      <c r="C456" s="11">
        <v>1234</v>
      </c>
      <c r="D456" s="11">
        <v>1</v>
      </c>
      <c r="E456" s="16" t="s">
        <v>388</v>
      </c>
      <c r="F456" s="16" t="s">
        <v>5</v>
      </c>
      <c r="G456" s="23" t="s">
        <v>1710</v>
      </c>
      <c r="H456" s="13" t="s">
        <v>1277</v>
      </c>
      <c r="I456" s="13">
        <v>71</v>
      </c>
      <c r="J456" s="14">
        <v>42131</v>
      </c>
      <c r="K456" s="11" t="s">
        <v>2071</v>
      </c>
      <c r="L456" s="11" t="s">
        <v>1112</v>
      </c>
      <c r="M456" s="13">
        <v>1</v>
      </c>
      <c r="N456" s="13" t="s">
        <v>2040</v>
      </c>
      <c r="O456" s="13">
        <v>2</v>
      </c>
      <c r="P456" s="13" t="s">
        <v>1277</v>
      </c>
      <c r="Q456" s="11">
        <f>VLOOKUP(I456,edades!$B$3:$D$17,3)</f>
        <v>15</v>
      </c>
      <c r="R456" s="11" t="str">
        <f>VLOOKUP(I456,edades!$B$3:$D$17,2)</f>
        <v>de 65 años a más</v>
      </c>
      <c r="S456" s="46" t="s">
        <v>1112</v>
      </c>
      <c r="T456" s="11">
        <v>1</v>
      </c>
      <c r="U456" s="24">
        <v>1</v>
      </c>
    </row>
    <row r="457" spans="1:21" x14ac:dyDescent="0.25">
      <c r="A457" s="11">
        <v>456</v>
      </c>
      <c r="B457" s="11">
        <v>201505</v>
      </c>
      <c r="C457" s="11">
        <v>1234</v>
      </c>
      <c r="D457" s="11">
        <v>1</v>
      </c>
      <c r="E457" s="16" t="s">
        <v>690</v>
      </c>
      <c r="F457" s="16" t="s">
        <v>5</v>
      </c>
      <c r="G457" s="23" t="s">
        <v>1660</v>
      </c>
      <c r="H457" s="13" t="s">
        <v>1277</v>
      </c>
      <c r="I457" s="13">
        <v>34</v>
      </c>
      <c r="J457" s="14">
        <v>42129</v>
      </c>
      <c r="K457" s="11" t="s">
        <v>2071</v>
      </c>
      <c r="L457" s="11" t="s">
        <v>103</v>
      </c>
      <c r="M457" s="13">
        <v>1</v>
      </c>
      <c r="N457" s="13" t="s">
        <v>2040</v>
      </c>
      <c r="O457" s="13">
        <v>2</v>
      </c>
      <c r="P457" s="13" t="s">
        <v>1277</v>
      </c>
      <c r="Q457" s="11">
        <f>VLOOKUP(I457,edades!$B$3:$D$17,3)</f>
        <v>9</v>
      </c>
      <c r="R457" s="11" t="str">
        <f>VLOOKUP(I457,edades!$B$3:$D$17,2)</f>
        <v>de 35 a 39 años</v>
      </c>
      <c r="S457" s="46" t="s">
        <v>103</v>
      </c>
      <c r="T457" s="11">
        <v>1</v>
      </c>
      <c r="U457" s="24">
        <v>1</v>
      </c>
    </row>
    <row r="458" spans="1:21" x14ac:dyDescent="0.25">
      <c r="A458" s="11">
        <v>457</v>
      </c>
      <c r="B458" s="11">
        <v>201505</v>
      </c>
      <c r="C458" s="11">
        <v>1234</v>
      </c>
      <c r="D458" s="11">
        <v>1</v>
      </c>
      <c r="E458" s="16" t="s">
        <v>893</v>
      </c>
      <c r="F458" s="16" t="s">
        <v>5</v>
      </c>
      <c r="G458" s="24" t="s">
        <v>1288</v>
      </c>
      <c r="H458" s="13" t="s">
        <v>1277</v>
      </c>
      <c r="I458" s="13">
        <v>29</v>
      </c>
      <c r="J458" s="14">
        <v>42132</v>
      </c>
      <c r="K458" s="11" t="s">
        <v>2073</v>
      </c>
      <c r="L458" s="11" t="s">
        <v>1240</v>
      </c>
      <c r="M458" s="13">
        <v>1</v>
      </c>
      <c r="N458" s="13" t="s">
        <v>2040</v>
      </c>
      <c r="O458" s="13">
        <v>2</v>
      </c>
      <c r="P458" s="13" t="s">
        <v>1277</v>
      </c>
      <c r="Q458" s="11">
        <f>VLOOKUP(I458,edades!$B$3:$D$17,3)</f>
        <v>7</v>
      </c>
      <c r="R458" s="11" t="str">
        <f>VLOOKUP(I458,edades!$B$3:$D$17,2)</f>
        <v>de 25 a 29 años</v>
      </c>
      <c r="S458" s="46" t="s">
        <v>1240</v>
      </c>
      <c r="T458" s="11">
        <v>0</v>
      </c>
      <c r="U458" s="24">
        <v>1</v>
      </c>
    </row>
    <row r="459" spans="1:21" x14ac:dyDescent="0.25">
      <c r="A459" s="11">
        <v>458</v>
      </c>
      <c r="B459" s="11">
        <v>201505</v>
      </c>
      <c r="C459" s="11">
        <v>1234</v>
      </c>
      <c r="D459" s="11">
        <v>1</v>
      </c>
      <c r="E459" s="16" t="s">
        <v>429</v>
      </c>
      <c r="F459" s="16" t="s">
        <v>5</v>
      </c>
      <c r="G459" s="23" t="s">
        <v>1811</v>
      </c>
      <c r="H459" s="13" t="s">
        <v>1277</v>
      </c>
      <c r="I459" s="13">
        <v>52</v>
      </c>
      <c r="J459" s="14">
        <v>42129</v>
      </c>
      <c r="K459" s="11" t="s">
        <v>2072</v>
      </c>
      <c r="L459" s="11" t="s">
        <v>22</v>
      </c>
      <c r="M459" s="13">
        <v>1</v>
      </c>
      <c r="N459" s="13" t="s">
        <v>2040</v>
      </c>
      <c r="O459" s="13">
        <v>2</v>
      </c>
      <c r="P459" s="13" t="s">
        <v>1277</v>
      </c>
      <c r="Q459" s="11">
        <f>VLOOKUP(I459,edades!$B$3:$D$17,3)</f>
        <v>12</v>
      </c>
      <c r="R459" s="11" t="str">
        <f>VLOOKUP(I459,edades!$B$3:$D$17,2)</f>
        <v>de 50 a 54 años</v>
      </c>
      <c r="S459" s="46" t="s">
        <v>22</v>
      </c>
      <c r="T459" s="11">
        <v>1</v>
      </c>
      <c r="U459" s="24">
        <v>1</v>
      </c>
    </row>
    <row r="460" spans="1:21" x14ac:dyDescent="0.25">
      <c r="A460" s="11">
        <v>459</v>
      </c>
      <c r="B460" s="11">
        <v>201505</v>
      </c>
      <c r="C460" s="11">
        <v>1234</v>
      </c>
      <c r="D460" s="11">
        <v>1</v>
      </c>
      <c r="E460" s="16" t="s">
        <v>485</v>
      </c>
      <c r="F460" s="16" t="s">
        <v>5</v>
      </c>
      <c r="G460" s="23" t="s">
        <v>1712</v>
      </c>
      <c r="H460" s="13" t="s">
        <v>1277</v>
      </c>
      <c r="I460" s="13">
        <v>50</v>
      </c>
      <c r="J460" s="14">
        <v>42129</v>
      </c>
      <c r="K460" s="11" t="s">
        <v>2071</v>
      </c>
      <c r="L460" s="11" t="s">
        <v>13</v>
      </c>
      <c r="M460" s="13">
        <v>1</v>
      </c>
      <c r="N460" s="13" t="s">
        <v>2040</v>
      </c>
      <c r="O460" s="13">
        <v>2</v>
      </c>
      <c r="P460" s="13" t="s">
        <v>1277</v>
      </c>
      <c r="Q460" s="11">
        <f>VLOOKUP(I460,edades!$B$3:$D$17,3)</f>
        <v>12</v>
      </c>
      <c r="R460" s="11" t="str">
        <f>VLOOKUP(I460,edades!$B$3:$D$17,2)</f>
        <v>de 50 a 54 años</v>
      </c>
      <c r="S460" s="46" t="s">
        <v>13</v>
      </c>
      <c r="T460" s="11">
        <v>1</v>
      </c>
      <c r="U460" s="24">
        <v>1</v>
      </c>
    </row>
    <row r="461" spans="1:21" x14ac:dyDescent="0.25">
      <c r="A461" s="11">
        <v>460</v>
      </c>
      <c r="B461" s="11">
        <v>201505</v>
      </c>
      <c r="C461" s="11">
        <v>1234</v>
      </c>
      <c r="D461" s="11">
        <v>1</v>
      </c>
      <c r="E461" s="16" t="s">
        <v>412</v>
      </c>
      <c r="F461" s="16" t="s">
        <v>5</v>
      </c>
      <c r="G461" s="23" t="s">
        <v>1726</v>
      </c>
      <c r="H461" s="13" t="s">
        <v>1276</v>
      </c>
      <c r="I461" s="13">
        <v>75</v>
      </c>
      <c r="J461" s="14">
        <v>42133</v>
      </c>
      <c r="K461" s="11" t="s">
        <v>2071</v>
      </c>
      <c r="L461" s="11" t="s">
        <v>1044</v>
      </c>
      <c r="M461" s="13">
        <v>1</v>
      </c>
      <c r="N461" s="13" t="s">
        <v>2040</v>
      </c>
      <c r="O461" s="13">
        <v>1</v>
      </c>
      <c r="P461" s="13" t="s">
        <v>2042</v>
      </c>
      <c r="Q461" s="11">
        <f>VLOOKUP(I461,edades!$B$3:$D$17,3)</f>
        <v>15</v>
      </c>
      <c r="R461" s="11" t="str">
        <f>VLOOKUP(I461,edades!$B$3:$D$17,2)</f>
        <v>de 65 años a más</v>
      </c>
      <c r="S461" s="46" t="s">
        <v>1044</v>
      </c>
      <c r="T461" s="11">
        <v>1</v>
      </c>
      <c r="U461" s="24">
        <v>1</v>
      </c>
    </row>
    <row r="462" spans="1:21" x14ac:dyDescent="0.25">
      <c r="A462" s="11">
        <v>461</v>
      </c>
      <c r="B462" s="11">
        <v>201505</v>
      </c>
      <c r="C462" s="11">
        <v>1234</v>
      </c>
      <c r="D462" s="11">
        <v>1</v>
      </c>
      <c r="E462" s="16" t="s">
        <v>807</v>
      </c>
      <c r="F462" s="16" t="s">
        <v>5</v>
      </c>
      <c r="G462" s="23" t="s">
        <v>1395</v>
      </c>
      <c r="H462" s="13" t="s">
        <v>1277</v>
      </c>
      <c r="I462" s="13">
        <v>4</v>
      </c>
      <c r="J462" s="14">
        <v>42129</v>
      </c>
      <c r="K462" s="11" t="s">
        <v>2078</v>
      </c>
      <c r="L462" s="11" t="s">
        <v>1171</v>
      </c>
      <c r="M462" s="13">
        <v>1</v>
      </c>
      <c r="N462" s="13" t="s">
        <v>2040</v>
      </c>
      <c r="O462" s="13">
        <v>2</v>
      </c>
      <c r="P462" s="13" t="s">
        <v>1277</v>
      </c>
      <c r="Q462" s="11">
        <f>VLOOKUP(I462,edades!$B$3:$D$17,3)</f>
        <v>2</v>
      </c>
      <c r="R462" s="11" t="str">
        <f>VLOOKUP(I462,edades!$B$3:$D$17,2)</f>
        <v>de 1 a 4 años</v>
      </c>
      <c r="S462" s="46" t="s">
        <v>1171</v>
      </c>
      <c r="T462" s="11">
        <v>1</v>
      </c>
      <c r="U462" s="24">
        <v>1</v>
      </c>
    </row>
    <row r="463" spans="1:21" x14ac:dyDescent="0.25">
      <c r="A463" s="11">
        <v>462</v>
      </c>
      <c r="B463" s="11">
        <v>201505</v>
      </c>
      <c r="C463" s="11">
        <v>1234</v>
      </c>
      <c r="D463" s="11">
        <v>1</v>
      </c>
      <c r="E463" s="16" t="s">
        <v>588</v>
      </c>
      <c r="F463" s="16" t="s">
        <v>5</v>
      </c>
      <c r="G463" s="23" t="s">
        <v>1587</v>
      </c>
      <c r="H463" s="13" t="s">
        <v>1277</v>
      </c>
      <c r="I463" s="13">
        <v>42</v>
      </c>
      <c r="J463" s="14">
        <v>42135</v>
      </c>
      <c r="K463" s="11" t="s">
        <v>2071</v>
      </c>
      <c r="L463" s="11" t="s">
        <v>43</v>
      </c>
      <c r="M463" s="13">
        <v>1</v>
      </c>
      <c r="N463" s="13" t="s">
        <v>2040</v>
      </c>
      <c r="O463" s="13">
        <v>2</v>
      </c>
      <c r="P463" s="13" t="s">
        <v>1277</v>
      </c>
      <c r="Q463" s="11">
        <f>VLOOKUP(I463,edades!$B$3:$D$17,3)</f>
        <v>10</v>
      </c>
      <c r="R463" s="11" t="str">
        <f>VLOOKUP(I463,edades!$B$3:$D$17,2)</f>
        <v>de 40 a 44 años</v>
      </c>
      <c r="S463" s="46" t="s">
        <v>43</v>
      </c>
      <c r="T463" s="11">
        <v>1</v>
      </c>
      <c r="U463" s="24">
        <v>1</v>
      </c>
    </row>
    <row r="464" spans="1:21" x14ac:dyDescent="0.25">
      <c r="A464" s="11">
        <v>463</v>
      </c>
      <c r="B464" s="11">
        <v>201505</v>
      </c>
      <c r="C464" s="11">
        <v>1234</v>
      </c>
      <c r="D464" s="11">
        <v>1</v>
      </c>
      <c r="E464" s="16" t="s">
        <v>372</v>
      </c>
      <c r="F464" s="16" t="s">
        <v>5</v>
      </c>
      <c r="G464" s="23" t="s">
        <v>1591</v>
      </c>
      <c r="H464" s="13" t="s">
        <v>1277</v>
      </c>
      <c r="I464" s="13">
        <v>78</v>
      </c>
      <c r="J464" s="14">
        <v>42129</v>
      </c>
      <c r="K464" s="11" t="s">
        <v>2071</v>
      </c>
      <c r="L464" s="11" t="s">
        <v>1207</v>
      </c>
      <c r="M464" s="13">
        <v>1</v>
      </c>
      <c r="N464" s="13" t="s">
        <v>2040</v>
      </c>
      <c r="O464" s="13">
        <v>2</v>
      </c>
      <c r="P464" s="13" t="s">
        <v>1277</v>
      </c>
      <c r="Q464" s="11">
        <f>VLOOKUP(I464,edades!$B$3:$D$17,3)</f>
        <v>15</v>
      </c>
      <c r="R464" s="11" t="str">
        <f>VLOOKUP(I464,edades!$B$3:$D$17,2)</f>
        <v>de 65 años a más</v>
      </c>
      <c r="S464" s="46" t="s">
        <v>1207</v>
      </c>
      <c r="T464" s="11">
        <v>1</v>
      </c>
      <c r="U464" s="24">
        <v>1</v>
      </c>
    </row>
    <row r="465" spans="1:21" x14ac:dyDescent="0.25">
      <c r="A465" s="11">
        <v>464</v>
      </c>
      <c r="B465" s="11">
        <v>201505</v>
      </c>
      <c r="C465" s="11">
        <v>1234</v>
      </c>
      <c r="D465" s="11">
        <v>1</v>
      </c>
      <c r="E465" s="16" t="s">
        <v>367</v>
      </c>
      <c r="F465" s="16" t="s">
        <v>5</v>
      </c>
      <c r="G465" s="23" t="s">
        <v>1693</v>
      </c>
      <c r="H465" s="13" t="s">
        <v>1276</v>
      </c>
      <c r="I465" s="13">
        <v>68</v>
      </c>
      <c r="J465" s="14">
        <v>42129</v>
      </c>
      <c r="K465" s="11" t="s">
        <v>2071</v>
      </c>
      <c r="L465" s="11" t="s">
        <v>247</v>
      </c>
      <c r="M465" s="13">
        <v>1</v>
      </c>
      <c r="N465" s="13" t="s">
        <v>2040</v>
      </c>
      <c r="O465" s="13">
        <v>1</v>
      </c>
      <c r="P465" s="13" t="s">
        <v>2042</v>
      </c>
      <c r="Q465" s="11">
        <f>VLOOKUP(I465,edades!$B$3:$D$17,3)</f>
        <v>15</v>
      </c>
      <c r="R465" s="11" t="str">
        <f>VLOOKUP(I465,edades!$B$3:$D$17,2)</f>
        <v>de 65 años a más</v>
      </c>
      <c r="S465" s="46" t="s">
        <v>247</v>
      </c>
      <c r="T465" s="11">
        <v>1</v>
      </c>
      <c r="U465" s="24">
        <v>1</v>
      </c>
    </row>
    <row r="466" spans="1:21" x14ac:dyDescent="0.25">
      <c r="A466" s="11">
        <v>465</v>
      </c>
      <c r="B466" s="11">
        <v>201505</v>
      </c>
      <c r="C466" s="11">
        <v>1234</v>
      </c>
      <c r="D466" s="11">
        <v>1</v>
      </c>
      <c r="E466" s="16" t="s">
        <v>653</v>
      </c>
      <c r="F466" s="16" t="s">
        <v>5</v>
      </c>
      <c r="G466" s="23" t="s">
        <v>1856</v>
      </c>
      <c r="H466" s="13" t="s">
        <v>1276</v>
      </c>
      <c r="I466" s="13">
        <v>70</v>
      </c>
      <c r="J466" s="14">
        <v>42134</v>
      </c>
      <c r="K466" s="11" t="s">
        <v>2072</v>
      </c>
      <c r="L466" s="11" t="s">
        <v>22</v>
      </c>
      <c r="M466" s="13">
        <v>1</v>
      </c>
      <c r="N466" s="13" t="s">
        <v>2040</v>
      </c>
      <c r="O466" s="13">
        <v>1</v>
      </c>
      <c r="P466" s="13" t="s">
        <v>2042</v>
      </c>
      <c r="Q466" s="11">
        <f>VLOOKUP(I466,edades!$B$3:$D$17,3)</f>
        <v>15</v>
      </c>
      <c r="R466" s="11" t="str">
        <f>VLOOKUP(I466,edades!$B$3:$D$17,2)</f>
        <v>de 65 años a más</v>
      </c>
      <c r="S466" s="46" t="s">
        <v>22</v>
      </c>
      <c r="T466" s="11">
        <v>1</v>
      </c>
      <c r="U466" s="24">
        <v>1</v>
      </c>
    </row>
    <row r="467" spans="1:21" x14ac:dyDescent="0.25">
      <c r="A467" s="11">
        <v>466</v>
      </c>
      <c r="B467" s="11">
        <v>201505</v>
      </c>
      <c r="C467" s="11">
        <v>1234</v>
      </c>
      <c r="D467" s="11">
        <v>1</v>
      </c>
      <c r="E467" s="16" t="s">
        <v>897</v>
      </c>
      <c r="F467" s="16" t="s">
        <v>5</v>
      </c>
      <c r="G467" s="23" t="s">
        <v>1430</v>
      </c>
      <c r="H467" s="13" t="s">
        <v>1276</v>
      </c>
      <c r="I467" s="13">
        <v>4</v>
      </c>
      <c r="J467" s="14">
        <v>42141</v>
      </c>
      <c r="K467" s="11" t="s">
        <v>2078</v>
      </c>
      <c r="L467" s="11" t="s">
        <v>318</v>
      </c>
      <c r="M467" s="13">
        <v>1</v>
      </c>
      <c r="N467" s="13" t="s">
        <v>2040</v>
      </c>
      <c r="O467" s="13">
        <v>1</v>
      </c>
      <c r="P467" s="13" t="s">
        <v>2042</v>
      </c>
      <c r="Q467" s="11">
        <f>VLOOKUP(I467,edades!$B$3:$D$17,3)</f>
        <v>2</v>
      </c>
      <c r="R467" s="11" t="str">
        <f>VLOOKUP(I467,edades!$B$3:$D$17,2)</f>
        <v>de 1 a 4 años</v>
      </c>
      <c r="S467" s="46" t="s">
        <v>318</v>
      </c>
      <c r="T467" s="11">
        <v>1</v>
      </c>
      <c r="U467" s="24">
        <v>1</v>
      </c>
    </row>
    <row r="468" spans="1:21" x14ac:dyDescent="0.25">
      <c r="A468" s="11">
        <v>467</v>
      </c>
      <c r="B468" s="11">
        <v>201505</v>
      </c>
      <c r="C468" s="11">
        <v>1234</v>
      </c>
      <c r="D468" s="11">
        <v>1</v>
      </c>
      <c r="E468" s="16" t="s">
        <v>837</v>
      </c>
      <c r="F468" s="16" t="s">
        <v>5</v>
      </c>
      <c r="G468" s="23" t="s">
        <v>1313</v>
      </c>
      <c r="H468" s="13" t="s">
        <v>1277</v>
      </c>
      <c r="I468" s="13">
        <v>48</v>
      </c>
      <c r="J468" s="14">
        <v>42133</v>
      </c>
      <c r="K468" s="11" t="s">
        <v>2073</v>
      </c>
      <c r="L468" s="11" t="s">
        <v>1022</v>
      </c>
      <c r="M468" s="13">
        <v>1</v>
      </c>
      <c r="N468" s="13" t="s">
        <v>2040</v>
      </c>
      <c r="O468" s="13">
        <v>2</v>
      </c>
      <c r="P468" s="13" t="s">
        <v>1277</v>
      </c>
      <c r="Q468" s="11">
        <f>VLOOKUP(I468,edades!$B$3:$D$17,3)</f>
        <v>11</v>
      </c>
      <c r="R468" s="11" t="str">
        <f>VLOOKUP(I468,edades!$B$3:$D$17,2)</f>
        <v>de 45 a 49 años</v>
      </c>
      <c r="S468" s="46" t="s">
        <v>1022</v>
      </c>
      <c r="T468" s="11">
        <v>1</v>
      </c>
      <c r="U468" s="24">
        <v>1</v>
      </c>
    </row>
    <row r="469" spans="1:21" x14ac:dyDescent="0.25">
      <c r="A469" s="11">
        <v>468</v>
      </c>
      <c r="B469" s="11">
        <v>201505</v>
      </c>
      <c r="C469" s="11">
        <v>1234</v>
      </c>
      <c r="D469" s="11">
        <v>1</v>
      </c>
      <c r="E469" s="16" t="s">
        <v>553</v>
      </c>
      <c r="F469" s="16" t="s">
        <v>5</v>
      </c>
      <c r="G469" s="23" t="s">
        <v>1485</v>
      </c>
      <c r="H469" s="13" t="s">
        <v>1276</v>
      </c>
      <c r="I469" s="13">
        <v>63</v>
      </c>
      <c r="J469" s="14">
        <v>42129</v>
      </c>
      <c r="K469" s="11" t="s">
        <v>2074</v>
      </c>
      <c r="L469" s="11" t="s">
        <v>1183</v>
      </c>
      <c r="M469" s="13">
        <v>1</v>
      </c>
      <c r="N469" s="13" t="s">
        <v>2040</v>
      </c>
      <c r="O469" s="13">
        <v>1</v>
      </c>
      <c r="P469" s="13" t="s">
        <v>2042</v>
      </c>
      <c r="Q469" s="11">
        <f>VLOOKUP(I469,edades!$B$3:$D$17,3)</f>
        <v>14</v>
      </c>
      <c r="R469" s="11" t="str">
        <f>VLOOKUP(I469,edades!$B$3:$D$17,2)</f>
        <v>de 60 a 64 años</v>
      </c>
      <c r="S469" s="46" t="s">
        <v>1183</v>
      </c>
      <c r="T469" s="11">
        <v>1</v>
      </c>
      <c r="U469" s="24">
        <v>1</v>
      </c>
    </row>
    <row r="470" spans="1:21" x14ac:dyDescent="0.25">
      <c r="A470" s="11">
        <v>469</v>
      </c>
      <c r="B470" s="11">
        <v>201505</v>
      </c>
      <c r="C470" s="11">
        <v>1234</v>
      </c>
      <c r="D470" s="11">
        <v>1</v>
      </c>
      <c r="E470" s="16" t="s">
        <v>371</v>
      </c>
      <c r="F470" s="16" t="s">
        <v>5</v>
      </c>
      <c r="G470" s="23" t="s">
        <v>1807</v>
      </c>
      <c r="H470" s="13" t="s">
        <v>1277</v>
      </c>
      <c r="I470" s="13">
        <v>39</v>
      </c>
      <c r="J470" s="14">
        <v>42129</v>
      </c>
      <c r="K470" s="11" t="s">
        <v>2072</v>
      </c>
      <c r="L470" s="11" t="s">
        <v>27</v>
      </c>
      <c r="M470" s="13">
        <v>1</v>
      </c>
      <c r="N470" s="13" t="s">
        <v>2040</v>
      </c>
      <c r="O470" s="13">
        <v>2</v>
      </c>
      <c r="P470" s="13" t="s">
        <v>1277</v>
      </c>
      <c r="Q470" s="11">
        <f>VLOOKUP(I470,edades!$B$3:$D$17,3)</f>
        <v>9</v>
      </c>
      <c r="R470" s="11" t="str">
        <f>VLOOKUP(I470,edades!$B$3:$D$17,2)</f>
        <v>de 35 a 39 años</v>
      </c>
      <c r="S470" s="46" t="s">
        <v>27</v>
      </c>
      <c r="T470" s="11">
        <v>1</v>
      </c>
      <c r="U470" s="24">
        <v>1</v>
      </c>
    </row>
    <row r="471" spans="1:21" x14ac:dyDescent="0.25">
      <c r="A471" s="11">
        <v>470</v>
      </c>
      <c r="B471" s="11">
        <v>201505</v>
      </c>
      <c r="C471" s="11">
        <v>1234</v>
      </c>
      <c r="D471" s="11">
        <v>1</v>
      </c>
      <c r="E471" s="16" t="s">
        <v>527</v>
      </c>
      <c r="F471" s="16" t="s">
        <v>5</v>
      </c>
      <c r="G471" s="23" t="s">
        <v>1438</v>
      </c>
      <c r="H471" s="13" t="s">
        <v>1277</v>
      </c>
      <c r="I471" s="13">
        <v>10</v>
      </c>
      <c r="J471" s="14">
        <v>42129</v>
      </c>
      <c r="K471" s="11" t="s">
        <v>2074</v>
      </c>
      <c r="L471" s="11" t="s">
        <v>191</v>
      </c>
      <c r="M471" s="13">
        <v>1</v>
      </c>
      <c r="N471" s="13" t="s">
        <v>2040</v>
      </c>
      <c r="O471" s="13">
        <v>2</v>
      </c>
      <c r="P471" s="13" t="s">
        <v>1277</v>
      </c>
      <c r="Q471" s="11">
        <f>VLOOKUP(I471,edades!$B$3:$D$17,3)</f>
        <v>4</v>
      </c>
      <c r="R471" s="11" t="str">
        <f>VLOOKUP(I471,edades!$B$3:$D$17,2)</f>
        <v>de 10 a 14 años</v>
      </c>
      <c r="S471" s="46" t="s">
        <v>191</v>
      </c>
      <c r="T471" s="11">
        <v>1</v>
      </c>
      <c r="U471" s="24">
        <v>1</v>
      </c>
    </row>
    <row r="472" spans="1:21" x14ac:dyDescent="0.25">
      <c r="A472" s="11">
        <v>471</v>
      </c>
      <c r="B472" s="11">
        <v>201505</v>
      </c>
      <c r="C472" s="11">
        <v>1234</v>
      </c>
      <c r="D472" s="11">
        <v>1</v>
      </c>
      <c r="E472" s="16" t="s">
        <v>414</v>
      </c>
      <c r="F472" s="16" t="s">
        <v>5</v>
      </c>
      <c r="G472" s="23" t="s">
        <v>1757</v>
      </c>
      <c r="H472" s="13" t="s">
        <v>1277</v>
      </c>
      <c r="I472" s="13">
        <v>53</v>
      </c>
      <c r="J472" s="14">
        <v>42129</v>
      </c>
      <c r="K472" s="11" t="s">
        <v>2072</v>
      </c>
      <c r="L472" s="11" t="s">
        <v>21</v>
      </c>
      <c r="M472" s="13">
        <v>1</v>
      </c>
      <c r="N472" s="13" t="s">
        <v>2040</v>
      </c>
      <c r="O472" s="13">
        <v>2</v>
      </c>
      <c r="P472" s="13" t="s">
        <v>1277</v>
      </c>
      <c r="Q472" s="11">
        <f>VLOOKUP(I472,edades!$B$3:$D$17,3)</f>
        <v>12</v>
      </c>
      <c r="R472" s="11" t="str">
        <f>VLOOKUP(I472,edades!$B$3:$D$17,2)</f>
        <v>de 50 a 54 años</v>
      </c>
      <c r="S472" s="46" t="s">
        <v>21</v>
      </c>
      <c r="T472" s="11">
        <v>1</v>
      </c>
      <c r="U472" s="24">
        <v>1</v>
      </c>
    </row>
    <row r="473" spans="1:21" x14ac:dyDescent="0.25">
      <c r="A473" s="11">
        <v>472</v>
      </c>
      <c r="B473" s="11">
        <v>201505</v>
      </c>
      <c r="C473" s="11">
        <v>1234</v>
      </c>
      <c r="D473" s="11">
        <v>1</v>
      </c>
      <c r="E473" s="16" t="s">
        <v>736</v>
      </c>
      <c r="F473" s="16" t="s">
        <v>5</v>
      </c>
      <c r="G473" s="23" t="s">
        <v>1384</v>
      </c>
      <c r="H473" s="13" t="s">
        <v>1277</v>
      </c>
      <c r="I473" s="13">
        <v>69</v>
      </c>
      <c r="J473" s="14">
        <v>42132</v>
      </c>
      <c r="K473" s="11" t="s">
        <v>2073</v>
      </c>
      <c r="L473" s="11" t="s">
        <v>351</v>
      </c>
      <c r="M473" s="13">
        <v>1</v>
      </c>
      <c r="N473" s="13" t="s">
        <v>2040</v>
      </c>
      <c r="O473" s="13">
        <v>2</v>
      </c>
      <c r="P473" s="13" t="s">
        <v>1277</v>
      </c>
      <c r="Q473" s="11">
        <f>VLOOKUP(I473,edades!$B$3:$D$17,3)</f>
        <v>15</v>
      </c>
      <c r="R473" s="11" t="str">
        <f>VLOOKUP(I473,edades!$B$3:$D$17,2)</f>
        <v>de 65 años a más</v>
      </c>
      <c r="S473" s="46" t="s">
        <v>351</v>
      </c>
      <c r="T473" s="11">
        <v>1</v>
      </c>
      <c r="U473" s="24">
        <v>1</v>
      </c>
    </row>
    <row r="474" spans="1:21" x14ac:dyDescent="0.25">
      <c r="A474" s="11">
        <v>473</v>
      </c>
      <c r="B474" s="11">
        <v>201505</v>
      </c>
      <c r="C474" s="11">
        <v>1234</v>
      </c>
      <c r="D474" s="11">
        <v>1</v>
      </c>
      <c r="E474" s="16" t="s">
        <v>444</v>
      </c>
      <c r="F474" s="16" t="s">
        <v>5</v>
      </c>
      <c r="G474" s="23" t="s">
        <v>1467</v>
      </c>
      <c r="H474" s="13" t="s">
        <v>1277</v>
      </c>
      <c r="I474" s="13">
        <v>42</v>
      </c>
      <c r="J474" s="14">
        <v>42125</v>
      </c>
      <c r="K474" s="11" t="s">
        <v>2074</v>
      </c>
      <c r="L474" s="11" t="s">
        <v>1059</v>
      </c>
      <c r="M474" s="13">
        <v>1</v>
      </c>
      <c r="N474" s="13" t="s">
        <v>2040</v>
      </c>
      <c r="O474" s="13">
        <v>2</v>
      </c>
      <c r="P474" s="13" t="s">
        <v>1277</v>
      </c>
      <c r="Q474" s="11">
        <f>VLOOKUP(I474,edades!$B$3:$D$17,3)</f>
        <v>10</v>
      </c>
      <c r="R474" s="11" t="str">
        <f>VLOOKUP(I474,edades!$B$3:$D$17,2)</f>
        <v>de 40 a 44 años</v>
      </c>
      <c r="S474" s="46" t="s">
        <v>1059</v>
      </c>
      <c r="T474" s="11">
        <v>1</v>
      </c>
      <c r="U474" s="24">
        <v>1</v>
      </c>
    </row>
    <row r="475" spans="1:21" x14ac:dyDescent="0.25">
      <c r="A475" s="11">
        <v>474</v>
      </c>
      <c r="B475" s="11">
        <v>201505</v>
      </c>
      <c r="C475" s="11">
        <v>1234</v>
      </c>
      <c r="D475" s="11">
        <v>1</v>
      </c>
      <c r="E475" s="16" t="s">
        <v>605</v>
      </c>
      <c r="F475" s="16" t="s">
        <v>5</v>
      </c>
      <c r="G475" s="23" t="s">
        <v>1422</v>
      </c>
      <c r="H475" s="13" t="s">
        <v>1277</v>
      </c>
      <c r="I475" s="13">
        <v>7</v>
      </c>
      <c r="J475" s="14">
        <v>42135</v>
      </c>
      <c r="K475" s="11" t="s">
        <v>2074</v>
      </c>
      <c r="L475" s="11" t="s">
        <v>326</v>
      </c>
      <c r="M475" s="13">
        <v>1</v>
      </c>
      <c r="N475" s="13" t="s">
        <v>2040</v>
      </c>
      <c r="O475" s="13">
        <v>2</v>
      </c>
      <c r="P475" s="13" t="s">
        <v>1277</v>
      </c>
      <c r="Q475" s="11">
        <f>VLOOKUP(I475,edades!$B$3:$D$17,3)</f>
        <v>3</v>
      </c>
      <c r="R475" s="11" t="str">
        <f>VLOOKUP(I475,edades!$B$3:$D$17,2)</f>
        <v>de 5 a 9 años</v>
      </c>
      <c r="S475" s="46" t="s">
        <v>326</v>
      </c>
      <c r="T475" s="11">
        <v>1</v>
      </c>
      <c r="U475" s="24">
        <v>1</v>
      </c>
    </row>
    <row r="476" spans="1:21" x14ac:dyDescent="0.25">
      <c r="A476" s="11">
        <v>475</v>
      </c>
      <c r="B476" s="11">
        <v>201505</v>
      </c>
      <c r="C476" s="11">
        <v>1234</v>
      </c>
      <c r="D476" s="11">
        <v>1</v>
      </c>
      <c r="E476" s="16" t="s">
        <v>356</v>
      </c>
      <c r="F476" s="16" t="s">
        <v>5</v>
      </c>
      <c r="G476" s="23" t="s">
        <v>1549</v>
      </c>
      <c r="H476" s="13" t="s">
        <v>1276</v>
      </c>
      <c r="I476" s="13">
        <v>17</v>
      </c>
      <c r="J476" s="14">
        <v>42135</v>
      </c>
      <c r="K476" s="11" t="s">
        <v>2071</v>
      </c>
      <c r="L476" s="11" t="s">
        <v>1120</v>
      </c>
      <c r="M476" s="13">
        <v>1</v>
      </c>
      <c r="N476" s="13" t="s">
        <v>2040</v>
      </c>
      <c r="O476" s="13">
        <v>1</v>
      </c>
      <c r="P476" s="13" t="s">
        <v>2042</v>
      </c>
      <c r="Q476" s="11">
        <f>VLOOKUP(I476,edades!$B$3:$D$17,3)</f>
        <v>5</v>
      </c>
      <c r="R476" s="11" t="str">
        <f>VLOOKUP(I476,edades!$B$3:$D$17,2)</f>
        <v>de 15 a 19 años</v>
      </c>
      <c r="S476" s="46" t="s">
        <v>1120</v>
      </c>
      <c r="T476" s="11">
        <v>1</v>
      </c>
      <c r="U476" s="24">
        <v>1</v>
      </c>
    </row>
    <row r="477" spans="1:21" x14ac:dyDescent="0.25">
      <c r="A477" s="11">
        <v>476</v>
      </c>
      <c r="B477" s="11">
        <v>201505</v>
      </c>
      <c r="C477" s="11">
        <v>1234</v>
      </c>
      <c r="D477" s="11">
        <v>1</v>
      </c>
      <c r="E477" s="16" t="s">
        <v>661</v>
      </c>
      <c r="F477" s="16" t="s">
        <v>5</v>
      </c>
      <c r="G477" s="23" t="s">
        <v>1812</v>
      </c>
      <c r="H477" s="13" t="s">
        <v>1277</v>
      </c>
      <c r="I477" s="13">
        <v>69</v>
      </c>
      <c r="J477" s="14">
        <v>42135</v>
      </c>
      <c r="K477" s="11" t="s">
        <v>2072</v>
      </c>
      <c r="L477" s="11" t="s">
        <v>85</v>
      </c>
      <c r="M477" s="13">
        <v>1</v>
      </c>
      <c r="N477" s="13" t="s">
        <v>2040</v>
      </c>
      <c r="O477" s="13">
        <v>2</v>
      </c>
      <c r="P477" s="13" t="s">
        <v>1277</v>
      </c>
      <c r="Q477" s="11">
        <f>VLOOKUP(I477,edades!$B$3:$D$17,3)</f>
        <v>15</v>
      </c>
      <c r="R477" s="11" t="str">
        <f>VLOOKUP(I477,edades!$B$3:$D$17,2)</f>
        <v>de 65 años a más</v>
      </c>
      <c r="S477" s="46" t="s">
        <v>85</v>
      </c>
      <c r="T477" s="11">
        <v>1</v>
      </c>
      <c r="U477" s="24">
        <v>1</v>
      </c>
    </row>
    <row r="478" spans="1:21" x14ac:dyDescent="0.25">
      <c r="A478" s="11">
        <v>477</v>
      </c>
      <c r="B478" s="11">
        <v>201505</v>
      </c>
      <c r="C478" s="11">
        <v>1234</v>
      </c>
      <c r="D478" s="11">
        <v>1</v>
      </c>
      <c r="E478" s="16" t="s">
        <v>880</v>
      </c>
      <c r="F478" s="16" t="s">
        <v>5</v>
      </c>
      <c r="G478" s="23" t="s">
        <v>1484</v>
      </c>
      <c r="H478" s="13" t="s">
        <v>1276</v>
      </c>
      <c r="I478" s="13">
        <v>69</v>
      </c>
      <c r="J478" s="14">
        <v>42129</v>
      </c>
      <c r="K478" s="11" t="s">
        <v>2078</v>
      </c>
      <c r="L478" s="11" t="s">
        <v>1189</v>
      </c>
      <c r="M478" s="13">
        <v>1</v>
      </c>
      <c r="N478" s="13" t="s">
        <v>2040</v>
      </c>
      <c r="O478" s="13">
        <v>1</v>
      </c>
      <c r="P478" s="13" t="s">
        <v>2042</v>
      </c>
      <c r="Q478" s="11">
        <f>VLOOKUP(I478,edades!$B$3:$D$17,3)</f>
        <v>15</v>
      </c>
      <c r="R478" s="11" t="str">
        <f>VLOOKUP(I478,edades!$B$3:$D$17,2)</f>
        <v>de 65 años a más</v>
      </c>
      <c r="S478" s="46" t="s">
        <v>1189</v>
      </c>
      <c r="T478" s="11">
        <v>1</v>
      </c>
      <c r="U478" s="24">
        <v>1</v>
      </c>
    </row>
    <row r="479" spans="1:21" x14ac:dyDescent="0.25">
      <c r="A479" s="11">
        <v>478</v>
      </c>
      <c r="B479" s="11">
        <v>201505</v>
      </c>
      <c r="C479" s="11">
        <v>1234</v>
      </c>
      <c r="D479" s="11">
        <v>1</v>
      </c>
      <c r="E479" s="16" t="s">
        <v>778</v>
      </c>
      <c r="F479" s="16" t="s">
        <v>5</v>
      </c>
      <c r="G479" s="23" t="s">
        <v>1448</v>
      </c>
      <c r="H479" s="13" t="s">
        <v>1277</v>
      </c>
      <c r="I479" s="13">
        <v>47</v>
      </c>
      <c r="J479" s="14">
        <v>42141</v>
      </c>
      <c r="K479" s="11" t="s">
        <v>2074</v>
      </c>
      <c r="L479" s="11" t="s">
        <v>1082</v>
      </c>
      <c r="M479" s="13">
        <v>1</v>
      </c>
      <c r="N479" s="13" t="s">
        <v>2040</v>
      </c>
      <c r="O479" s="13">
        <v>2</v>
      </c>
      <c r="P479" s="13" t="s">
        <v>1277</v>
      </c>
      <c r="Q479" s="11">
        <f>VLOOKUP(I479,edades!$B$3:$D$17,3)</f>
        <v>11</v>
      </c>
      <c r="R479" s="11" t="str">
        <f>VLOOKUP(I479,edades!$B$3:$D$17,2)</f>
        <v>de 45 a 49 años</v>
      </c>
      <c r="S479" s="46" t="s">
        <v>1082</v>
      </c>
      <c r="T479" s="11">
        <v>1</v>
      </c>
      <c r="U479" s="24">
        <v>1</v>
      </c>
    </row>
    <row r="480" spans="1:21" x14ac:dyDescent="0.25">
      <c r="A480" s="11">
        <v>479</v>
      </c>
      <c r="B480" s="11">
        <v>201505</v>
      </c>
      <c r="C480" s="11">
        <v>1234</v>
      </c>
      <c r="D480" s="11">
        <v>1</v>
      </c>
      <c r="E480" s="16" t="s">
        <v>626</v>
      </c>
      <c r="F480" s="16" t="s">
        <v>5</v>
      </c>
      <c r="G480" s="23" t="s">
        <v>1609</v>
      </c>
      <c r="H480" s="13" t="s">
        <v>1276</v>
      </c>
      <c r="I480" s="13">
        <v>77</v>
      </c>
      <c r="J480" s="14">
        <v>42131</v>
      </c>
      <c r="K480" s="11" t="s">
        <v>2071</v>
      </c>
      <c r="L480" s="11" t="s">
        <v>1106</v>
      </c>
      <c r="M480" s="13">
        <v>1</v>
      </c>
      <c r="N480" s="13" t="s">
        <v>2040</v>
      </c>
      <c r="O480" s="13">
        <v>1</v>
      </c>
      <c r="P480" s="13" t="s">
        <v>2042</v>
      </c>
      <c r="Q480" s="11">
        <f>VLOOKUP(I480,edades!$B$3:$D$17,3)</f>
        <v>15</v>
      </c>
      <c r="R480" s="11" t="str">
        <f>VLOOKUP(I480,edades!$B$3:$D$17,2)</f>
        <v>de 65 años a más</v>
      </c>
      <c r="S480" s="46" t="s">
        <v>1106</v>
      </c>
      <c r="T480" s="11">
        <v>1</v>
      </c>
      <c r="U480" s="24">
        <v>1</v>
      </c>
    </row>
    <row r="481" spans="1:21" x14ac:dyDescent="0.25">
      <c r="A481" s="11">
        <v>480</v>
      </c>
      <c r="B481" s="11">
        <v>201505</v>
      </c>
      <c r="C481" s="11">
        <v>1234</v>
      </c>
      <c r="D481" s="11">
        <v>1</v>
      </c>
      <c r="E481" s="16" t="s">
        <v>723</v>
      </c>
      <c r="F481" s="16" t="s">
        <v>5</v>
      </c>
      <c r="G481" s="23" t="s">
        <v>1766</v>
      </c>
      <c r="H481" s="13" t="s">
        <v>1276</v>
      </c>
      <c r="I481" s="13">
        <v>73</v>
      </c>
      <c r="J481" s="14">
        <v>42129</v>
      </c>
      <c r="K481" s="11" t="s">
        <v>2072</v>
      </c>
      <c r="L481" s="11" t="s">
        <v>10</v>
      </c>
      <c r="M481" s="13">
        <v>1</v>
      </c>
      <c r="N481" s="13" t="s">
        <v>2040</v>
      </c>
      <c r="O481" s="13">
        <v>1</v>
      </c>
      <c r="P481" s="13" t="s">
        <v>2042</v>
      </c>
      <c r="Q481" s="11">
        <f>VLOOKUP(I481,edades!$B$3:$D$17,3)</f>
        <v>15</v>
      </c>
      <c r="R481" s="11" t="str">
        <f>VLOOKUP(I481,edades!$B$3:$D$17,2)</f>
        <v>de 65 años a más</v>
      </c>
      <c r="S481" s="46" t="s">
        <v>10</v>
      </c>
      <c r="T481" s="11">
        <v>1</v>
      </c>
      <c r="U481" s="24">
        <v>1</v>
      </c>
    </row>
    <row r="482" spans="1:21" x14ac:dyDescent="0.25">
      <c r="A482" s="11">
        <v>481</v>
      </c>
      <c r="B482" s="11">
        <v>201505</v>
      </c>
      <c r="C482" s="11">
        <v>1234</v>
      </c>
      <c r="D482" s="11">
        <v>1</v>
      </c>
      <c r="E482" s="16" t="s">
        <v>551</v>
      </c>
      <c r="F482" s="16" t="s">
        <v>5</v>
      </c>
      <c r="G482" s="23" t="s">
        <v>1317</v>
      </c>
      <c r="H482" s="13" t="s">
        <v>1277</v>
      </c>
      <c r="I482" s="13">
        <v>44</v>
      </c>
      <c r="J482" s="14">
        <v>42131</v>
      </c>
      <c r="K482" s="11" t="s">
        <v>2073</v>
      </c>
      <c r="L482" s="11" t="s">
        <v>1120</v>
      </c>
      <c r="M482" s="13">
        <v>1</v>
      </c>
      <c r="N482" s="13" t="s">
        <v>2075</v>
      </c>
      <c r="O482" s="13">
        <v>2</v>
      </c>
      <c r="P482" s="13" t="s">
        <v>1277</v>
      </c>
      <c r="Q482" s="11">
        <f>VLOOKUP(I482,edades!$B$3:$D$17,3)</f>
        <v>10</v>
      </c>
      <c r="R482" s="11" t="str">
        <f>VLOOKUP(I482,edades!$B$3:$D$17,2)</f>
        <v>de 40 a 44 años</v>
      </c>
      <c r="S482" s="46" t="s">
        <v>1120</v>
      </c>
      <c r="T482" s="11">
        <v>1</v>
      </c>
      <c r="U482" s="24">
        <v>1</v>
      </c>
    </row>
    <row r="483" spans="1:21" x14ac:dyDescent="0.25">
      <c r="A483" s="11">
        <v>482</v>
      </c>
      <c r="B483" s="11">
        <v>201505</v>
      </c>
      <c r="C483" s="11">
        <v>1234</v>
      </c>
      <c r="D483" s="11">
        <v>1</v>
      </c>
      <c r="E483" s="16" t="s">
        <v>913</v>
      </c>
      <c r="F483" s="16" t="s">
        <v>5</v>
      </c>
      <c r="G483" s="23" t="s">
        <v>1296</v>
      </c>
      <c r="H483" s="13" t="s">
        <v>1277</v>
      </c>
      <c r="I483" s="13">
        <v>33</v>
      </c>
      <c r="J483" s="14">
        <v>42138</v>
      </c>
      <c r="K483" s="11" t="s">
        <v>2073</v>
      </c>
      <c r="L483" s="11" t="s">
        <v>1202</v>
      </c>
      <c r="M483" s="13">
        <v>1</v>
      </c>
      <c r="N483" s="13" t="s">
        <v>2040</v>
      </c>
      <c r="O483" s="13">
        <v>2</v>
      </c>
      <c r="P483" s="13" t="s">
        <v>1277</v>
      </c>
      <c r="Q483" s="11">
        <f>VLOOKUP(I483,edades!$B$3:$D$17,3)</f>
        <v>9</v>
      </c>
      <c r="R483" s="11" t="str">
        <f>VLOOKUP(I483,edades!$B$3:$D$17,2)</f>
        <v>de 35 a 39 años</v>
      </c>
      <c r="S483" s="46" t="s">
        <v>1202</v>
      </c>
      <c r="T483" s="11">
        <v>1</v>
      </c>
      <c r="U483" s="24">
        <v>1</v>
      </c>
    </row>
    <row r="484" spans="1:21" x14ac:dyDescent="0.25">
      <c r="A484" s="11">
        <v>483</v>
      </c>
      <c r="B484" s="11">
        <v>201505</v>
      </c>
      <c r="C484" s="11">
        <v>1234</v>
      </c>
      <c r="D484" s="11">
        <v>1</v>
      </c>
      <c r="E484" s="16" t="s">
        <v>743</v>
      </c>
      <c r="F484" s="16" t="s">
        <v>5</v>
      </c>
      <c r="G484" s="23" t="s">
        <v>1401</v>
      </c>
      <c r="H484" s="13" t="s">
        <v>1277</v>
      </c>
      <c r="I484" s="13">
        <v>9</v>
      </c>
      <c r="J484" s="14">
        <v>42125</v>
      </c>
      <c r="K484" s="11" t="s">
        <v>2078</v>
      </c>
      <c r="L484" s="11" t="s">
        <v>220</v>
      </c>
      <c r="M484" s="13">
        <v>1</v>
      </c>
      <c r="N484" s="13" t="s">
        <v>2040</v>
      </c>
      <c r="O484" s="13">
        <v>2</v>
      </c>
      <c r="P484" s="13" t="s">
        <v>1277</v>
      </c>
      <c r="Q484" s="11">
        <f>VLOOKUP(I484,edades!$B$3:$D$17,3)</f>
        <v>3</v>
      </c>
      <c r="R484" s="11" t="str">
        <f>VLOOKUP(I484,edades!$B$3:$D$17,2)</f>
        <v>de 5 a 9 años</v>
      </c>
      <c r="S484" s="46" t="s">
        <v>220</v>
      </c>
      <c r="T484" s="11">
        <v>1</v>
      </c>
      <c r="U484" s="24">
        <v>1</v>
      </c>
    </row>
    <row r="485" spans="1:21" x14ac:dyDescent="0.25">
      <c r="A485" s="11">
        <v>484</v>
      </c>
      <c r="B485" s="11">
        <v>201505</v>
      </c>
      <c r="C485" s="11">
        <v>1234</v>
      </c>
      <c r="D485" s="11">
        <v>1</v>
      </c>
      <c r="E485" s="16" t="s">
        <v>407</v>
      </c>
      <c r="F485" s="16" t="s">
        <v>5</v>
      </c>
      <c r="G485" s="23" t="s">
        <v>1715</v>
      </c>
      <c r="H485" s="13" t="s">
        <v>1277</v>
      </c>
      <c r="I485" s="13">
        <v>57</v>
      </c>
      <c r="J485" s="14">
        <v>42132</v>
      </c>
      <c r="K485" s="11" t="s">
        <v>2071</v>
      </c>
      <c r="L485" s="11" t="s">
        <v>1113</v>
      </c>
      <c r="M485" s="13">
        <v>1</v>
      </c>
      <c r="N485" s="13" t="s">
        <v>2040</v>
      </c>
      <c r="O485" s="13">
        <v>2</v>
      </c>
      <c r="P485" s="13" t="s">
        <v>1277</v>
      </c>
      <c r="Q485" s="11">
        <f>VLOOKUP(I485,edades!$B$3:$D$17,3)</f>
        <v>13</v>
      </c>
      <c r="R485" s="11" t="str">
        <f>VLOOKUP(I485,edades!$B$3:$D$17,2)</f>
        <v>de 55 a 59 años</v>
      </c>
      <c r="S485" s="46" t="s">
        <v>1113</v>
      </c>
      <c r="T485" s="11">
        <v>1</v>
      </c>
      <c r="U485" s="24">
        <v>1</v>
      </c>
    </row>
    <row r="486" spans="1:21" x14ac:dyDescent="0.25">
      <c r="A486" s="11">
        <v>485</v>
      </c>
      <c r="B486" s="11">
        <v>201505</v>
      </c>
      <c r="C486" s="11">
        <v>1234</v>
      </c>
      <c r="D486" s="11">
        <v>1</v>
      </c>
      <c r="E486" s="16" t="s">
        <v>434</v>
      </c>
      <c r="F486" s="16" t="s">
        <v>5</v>
      </c>
      <c r="G486" s="23" t="s">
        <v>1700</v>
      </c>
      <c r="H486" s="13" t="s">
        <v>1277</v>
      </c>
      <c r="I486" s="13">
        <v>41</v>
      </c>
      <c r="J486" s="14">
        <v>42135</v>
      </c>
      <c r="K486" s="11" t="s">
        <v>2071</v>
      </c>
      <c r="L486" s="11" t="s">
        <v>1075</v>
      </c>
      <c r="M486" s="13">
        <v>1</v>
      </c>
      <c r="N486" s="13" t="s">
        <v>2040</v>
      </c>
      <c r="O486" s="13">
        <v>2</v>
      </c>
      <c r="P486" s="13" t="s">
        <v>1277</v>
      </c>
      <c r="Q486" s="11">
        <f>VLOOKUP(I486,edades!$B$3:$D$17,3)</f>
        <v>10</v>
      </c>
      <c r="R486" s="11" t="str">
        <f>VLOOKUP(I486,edades!$B$3:$D$17,2)</f>
        <v>de 40 a 44 años</v>
      </c>
      <c r="S486" s="46" t="s">
        <v>1075</v>
      </c>
      <c r="T486" s="11">
        <v>1</v>
      </c>
      <c r="U486" s="24">
        <v>1</v>
      </c>
    </row>
    <row r="487" spans="1:21" x14ac:dyDescent="0.25">
      <c r="A487" s="11">
        <v>486</v>
      </c>
      <c r="B487" s="11">
        <v>201505</v>
      </c>
      <c r="C487" s="11">
        <v>1234</v>
      </c>
      <c r="D487" s="11">
        <v>1</v>
      </c>
      <c r="E487" s="16" t="s">
        <v>567</v>
      </c>
      <c r="F487" s="16" t="s">
        <v>5</v>
      </c>
      <c r="G487" s="23" t="s">
        <v>1381</v>
      </c>
      <c r="H487" s="13" t="s">
        <v>1277</v>
      </c>
      <c r="I487" s="13">
        <v>70</v>
      </c>
      <c r="J487" s="14">
        <v>42133</v>
      </c>
      <c r="K487" s="11" t="s">
        <v>2073</v>
      </c>
      <c r="L487" s="11" t="s">
        <v>1027</v>
      </c>
      <c r="M487" s="13">
        <v>1</v>
      </c>
      <c r="N487" s="13" t="s">
        <v>2075</v>
      </c>
      <c r="O487" s="13">
        <v>2</v>
      </c>
      <c r="P487" s="13" t="s">
        <v>1277</v>
      </c>
      <c r="Q487" s="11">
        <f>VLOOKUP(I487,edades!$B$3:$D$17,3)</f>
        <v>15</v>
      </c>
      <c r="R487" s="11" t="str">
        <f>VLOOKUP(I487,edades!$B$3:$D$17,2)</f>
        <v>de 65 años a más</v>
      </c>
      <c r="S487" s="46" t="s">
        <v>1027</v>
      </c>
      <c r="T487" s="11">
        <v>1</v>
      </c>
      <c r="U487" s="24">
        <v>1</v>
      </c>
    </row>
    <row r="488" spans="1:21" x14ac:dyDescent="0.25">
      <c r="A488" s="11">
        <v>487</v>
      </c>
      <c r="B488" s="11">
        <v>201505</v>
      </c>
      <c r="C488" s="11">
        <v>1234</v>
      </c>
      <c r="D488" s="11">
        <v>1</v>
      </c>
      <c r="E488" s="16" t="s">
        <v>359</v>
      </c>
      <c r="F488" s="16" t="s">
        <v>5</v>
      </c>
      <c r="G488" s="23" t="s">
        <v>1802</v>
      </c>
      <c r="H488" s="13" t="s">
        <v>1276</v>
      </c>
      <c r="I488" s="13">
        <v>71</v>
      </c>
      <c r="J488" s="14">
        <v>42125</v>
      </c>
      <c r="K488" s="11" t="s">
        <v>2072</v>
      </c>
      <c r="L488" s="11" t="s">
        <v>303</v>
      </c>
      <c r="M488" s="13">
        <v>1</v>
      </c>
      <c r="N488" s="13" t="s">
        <v>2040</v>
      </c>
      <c r="O488" s="13">
        <v>1</v>
      </c>
      <c r="P488" s="13" t="s">
        <v>2042</v>
      </c>
      <c r="Q488" s="11">
        <f>VLOOKUP(I488,edades!$B$3:$D$17,3)</f>
        <v>15</v>
      </c>
      <c r="R488" s="11" t="str">
        <f>VLOOKUP(I488,edades!$B$3:$D$17,2)</f>
        <v>de 65 años a más</v>
      </c>
      <c r="S488" s="46" t="s">
        <v>303</v>
      </c>
      <c r="T488" s="11">
        <v>1</v>
      </c>
      <c r="U488" s="24">
        <v>1</v>
      </c>
    </row>
    <row r="489" spans="1:21" x14ac:dyDescent="0.25">
      <c r="A489" s="11">
        <v>488</v>
      </c>
      <c r="B489" s="11">
        <v>201505</v>
      </c>
      <c r="C489" s="11">
        <v>1234</v>
      </c>
      <c r="D489" s="11">
        <v>1</v>
      </c>
      <c r="E489" s="16" t="s">
        <v>796</v>
      </c>
      <c r="F489" s="16" t="s">
        <v>5</v>
      </c>
      <c r="G489" s="23" t="s">
        <v>1348</v>
      </c>
      <c r="H489" s="13" t="s">
        <v>1277</v>
      </c>
      <c r="I489" s="13">
        <v>41</v>
      </c>
      <c r="J489" s="14">
        <v>42130</v>
      </c>
      <c r="K489" s="11" t="s">
        <v>2073</v>
      </c>
      <c r="L489" s="11" t="s">
        <v>990</v>
      </c>
      <c r="M489" s="13">
        <v>1</v>
      </c>
      <c r="N489" s="13" t="s">
        <v>2040</v>
      </c>
      <c r="O489" s="13">
        <v>2</v>
      </c>
      <c r="P489" s="13" t="s">
        <v>1277</v>
      </c>
      <c r="Q489" s="11">
        <f>VLOOKUP(I489,edades!$B$3:$D$17,3)</f>
        <v>10</v>
      </c>
      <c r="R489" s="11" t="str">
        <f>VLOOKUP(I489,edades!$B$3:$D$17,2)</f>
        <v>de 40 a 44 años</v>
      </c>
      <c r="S489" s="46" t="s">
        <v>990</v>
      </c>
      <c r="T489" s="11">
        <v>1</v>
      </c>
      <c r="U489" s="24">
        <v>1</v>
      </c>
    </row>
    <row r="490" spans="1:21" x14ac:dyDescent="0.25">
      <c r="A490" s="11">
        <v>489</v>
      </c>
      <c r="B490" s="11">
        <v>201505</v>
      </c>
      <c r="C490" s="11">
        <v>1234</v>
      </c>
      <c r="D490" s="11">
        <v>1</v>
      </c>
      <c r="E490" s="16" t="s">
        <v>680</v>
      </c>
      <c r="F490" s="16" t="s">
        <v>5</v>
      </c>
      <c r="G490" s="24" t="s">
        <v>1286</v>
      </c>
      <c r="H490" s="13" t="s">
        <v>1277</v>
      </c>
      <c r="I490" s="13">
        <v>39</v>
      </c>
      <c r="J490" s="14">
        <v>42134</v>
      </c>
      <c r="K490" s="11" t="s">
        <v>2073</v>
      </c>
      <c r="L490" s="11" t="s">
        <v>1018</v>
      </c>
      <c r="M490" s="13">
        <v>1</v>
      </c>
      <c r="N490" s="13" t="s">
        <v>2040</v>
      </c>
      <c r="O490" s="13">
        <v>2</v>
      </c>
      <c r="P490" s="13" t="s">
        <v>1277</v>
      </c>
      <c r="Q490" s="11">
        <f>VLOOKUP(I490,edades!$B$3:$D$17,3)</f>
        <v>9</v>
      </c>
      <c r="R490" s="11" t="str">
        <f>VLOOKUP(I490,edades!$B$3:$D$17,2)</f>
        <v>de 35 a 39 años</v>
      </c>
      <c r="S490" s="46" t="s">
        <v>1018</v>
      </c>
      <c r="T490" s="11">
        <v>0</v>
      </c>
      <c r="U490" s="24">
        <v>1</v>
      </c>
    </row>
    <row r="491" spans="1:21" x14ac:dyDescent="0.25">
      <c r="A491" s="11">
        <v>490</v>
      </c>
      <c r="B491" s="11">
        <v>201505</v>
      </c>
      <c r="C491" s="11">
        <v>1234</v>
      </c>
      <c r="D491" s="11">
        <v>1</v>
      </c>
      <c r="E491" s="16" t="s">
        <v>404</v>
      </c>
      <c r="F491" s="16" t="s">
        <v>5</v>
      </c>
      <c r="G491" s="23" t="s">
        <v>1703</v>
      </c>
      <c r="H491" s="13" t="s">
        <v>1276</v>
      </c>
      <c r="I491" s="13">
        <v>49</v>
      </c>
      <c r="J491" s="14">
        <v>42132</v>
      </c>
      <c r="K491" s="11" t="s">
        <v>2071</v>
      </c>
      <c r="L491" s="11" t="s">
        <v>1111</v>
      </c>
      <c r="M491" s="13">
        <v>1</v>
      </c>
      <c r="N491" s="13" t="s">
        <v>2040</v>
      </c>
      <c r="O491" s="13">
        <v>1</v>
      </c>
      <c r="P491" s="13" t="s">
        <v>2042</v>
      </c>
      <c r="Q491" s="11">
        <f>VLOOKUP(I491,edades!$B$3:$D$17,3)</f>
        <v>11</v>
      </c>
      <c r="R491" s="11" t="str">
        <f>VLOOKUP(I491,edades!$B$3:$D$17,2)</f>
        <v>de 45 a 49 años</v>
      </c>
      <c r="S491" s="46" t="s">
        <v>1111</v>
      </c>
      <c r="T491" s="11">
        <v>1</v>
      </c>
      <c r="U491" s="11">
        <v>1</v>
      </c>
    </row>
    <row r="492" spans="1:21" x14ac:dyDescent="0.25">
      <c r="A492" s="11">
        <v>491</v>
      </c>
      <c r="B492" s="11">
        <v>201505</v>
      </c>
      <c r="C492" s="11">
        <v>1234</v>
      </c>
      <c r="D492" s="11">
        <v>1</v>
      </c>
      <c r="E492" s="16" t="s">
        <v>480</v>
      </c>
      <c r="F492" s="16" t="s">
        <v>5</v>
      </c>
      <c r="G492" s="23" t="s">
        <v>1680</v>
      </c>
      <c r="H492" s="13" t="s">
        <v>1276</v>
      </c>
      <c r="I492" s="13">
        <v>61</v>
      </c>
      <c r="J492" s="14">
        <v>42132</v>
      </c>
      <c r="K492" s="11" t="s">
        <v>2071</v>
      </c>
      <c r="L492" s="11" t="s">
        <v>1034</v>
      </c>
      <c r="M492" s="13">
        <v>1</v>
      </c>
      <c r="N492" s="13" t="s">
        <v>2040</v>
      </c>
      <c r="O492" s="13">
        <v>1</v>
      </c>
      <c r="P492" s="13" t="s">
        <v>2042</v>
      </c>
      <c r="Q492" s="11">
        <f>VLOOKUP(I492,edades!$B$3:$D$17,3)</f>
        <v>14</v>
      </c>
      <c r="R492" s="11" t="str">
        <f>VLOOKUP(I492,edades!$B$3:$D$17,2)</f>
        <v>de 60 a 64 años</v>
      </c>
      <c r="S492" s="46" t="s">
        <v>1034</v>
      </c>
      <c r="T492" s="11">
        <v>1</v>
      </c>
      <c r="U492" s="11">
        <v>1</v>
      </c>
    </row>
    <row r="493" spans="1:21" x14ac:dyDescent="0.25">
      <c r="A493" s="11">
        <v>492</v>
      </c>
      <c r="B493" s="11">
        <v>201505</v>
      </c>
      <c r="C493" s="11">
        <v>1234</v>
      </c>
      <c r="D493" s="11">
        <v>1</v>
      </c>
      <c r="E493" s="16" t="s">
        <v>669</v>
      </c>
      <c r="F493" s="16" t="s">
        <v>5</v>
      </c>
      <c r="G493" s="23" t="s">
        <v>1797</v>
      </c>
      <c r="H493" s="13" t="s">
        <v>1277</v>
      </c>
      <c r="I493" s="13">
        <v>46</v>
      </c>
      <c r="J493" s="14">
        <v>42134</v>
      </c>
      <c r="K493" s="11" t="s">
        <v>2072</v>
      </c>
      <c r="L493" s="11" t="s">
        <v>88</v>
      </c>
      <c r="M493" s="13">
        <v>1</v>
      </c>
      <c r="N493" s="13" t="s">
        <v>2040</v>
      </c>
      <c r="O493" s="13">
        <v>2</v>
      </c>
      <c r="P493" s="13" t="s">
        <v>1277</v>
      </c>
      <c r="Q493" s="11">
        <f>VLOOKUP(I493,edades!$B$3:$D$17,3)</f>
        <v>11</v>
      </c>
      <c r="R493" s="11" t="str">
        <f>VLOOKUP(I493,edades!$B$3:$D$17,2)</f>
        <v>de 45 a 49 años</v>
      </c>
      <c r="S493" s="46" t="s">
        <v>88</v>
      </c>
      <c r="T493" s="11">
        <v>1</v>
      </c>
      <c r="U493" s="11">
        <v>1</v>
      </c>
    </row>
    <row r="494" spans="1:21" x14ac:dyDescent="0.25">
      <c r="A494" s="11">
        <v>493</v>
      </c>
      <c r="B494" s="11">
        <v>201505</v>
      </c>
      <c r="C494" s="11">
        <v>1234</v>
      </c>
      <c r="D494" s="11">
        <v>1</v>
      </c>
      <c r="E494" s="16" t="s">
        <v>606</v>
      </c>
      <c r="F494" s="16" t="s">
        <v>5</v>
      </c>
      <c r="G494" s="23" t="s">
        <v>1670</v>
      </c>
      <c r="H494" s="13" t="s">
        <v>1276</v>
      </c>
      <c r="I494" s="13">
        <v>39</v>
      </c>
      <c r="J494" s="14">
        <v>42135</v>
      </c>
      <c r="K494" s="11" t="s">
        <v>2071</v>
      </c>
      <c r="L494" s="11" t="s">
        <v>113</v>
      </c>
      <c r="M494" s="13">
        <v>1</v>
      </c>
      <c r="N494" s="13" t="s">
        <v>2075</v>
      </c>
      <c r="O494" s="13">
        <v>1</v>
      </c>
      <c r="P494" s="13" t="s">
        <v>2042</v>
      </c>
      <c r="Q494" s="11">
        <f>VLOOKUP(I494,edades!$B$3:$D$17,3)</f>
        <v>9</v>
      </c>
      <c r="R494" s="11" t="str">
        <f>VLOOKUP(I494,edades!$B$3:$D$17,2)</f>
        <v>de 35 a 39 años</v>
      </c>
      <c r="S494" s="46" t="s">
        <v>113</v>
      </c>
      <c r="T494" s="11">
        <v>1</v>
      </c>
      <c r="U494" s="11">
        <v>1</v>
      </c>
    </row>
    <row r="495" spans="1:21" x14ac:dyDescent="0.25">
      <c r="A495" s="11">
        <v>494</v>
      </c>
      <c r="B495" s="11">
        <v>201505</v>
      </c>
      <c r="C495" s="11">
        <v>1234</v>
      </c>
      <c r="D495" s="11">
        <v>1</v>
      </c>
      <c r="E495" s="16" t="s">
        <v>439</v>
      </c>
      <c r="F495" s="16" t="s">
        <v>5</v>
      </c>
      <c r="G495" s="23" t="s">
        <v>1432</v>
      </c>
      <c r="H495" s="13" t="s">
        <v>1277</v>
      </c>
      <c r="I495" s="13">
        <v>3</v>
      </c>
      <c r="J495" s="14">
        <v>42129</v>
      </c>
      <c r="K495" s="11" t="s">
        <v>2078</v>
      </c>
      <c r="L495" s="11" t="s">
        <v>1157</v>
      </c>
      <c r="M495" s="13">
        <v>1</v>
      </c>
      <c r="N495" s="13" t="s">
        <v>2040</v>
      </c>
      <c r="O495" s="13">
        <v>2</v>
      </c>
      <c r="P495" s="13" t="s">
        <v>1277</v>
      </c>
      <c r="Q495" s="11">
        <f>VLOOKUP(I495,edades!$B$3:$D$17,3)</f>
        <v>2</v>
      </c>
      <c r="R495" s="11" t="str">
        <f>VLOOKUP(I495,edades!$B$3:$D$17,2)</f>
        <v>de 1 a 4 años</v>
      </c>
      <c r="S495" s="46" t="s">
        <v>1157</v>
      </c>
      <c r="T495" s="11">
        <v>1</v>
      </c>
      <c r="U495" s="11">
        <v>1</v>
      </c>
    </row>
    <row r="496" spans="1:21" x14ac:dyDescent="0.25">
      <c r="A496" s="11">
        <v>495</v>
      </c>
      <c r="B496" s="11">
        <v>201505</v>
      </c>
      <c r="C496" s="11">
        <v>1234</v>
      </c>
      <c r="D496" s="11">
        <v>1</v>
      </c>
      <c r="E496" s="16" t="s">
        <v>705</v>
      </c>
      <c r="F496" s="16" t="s">
        <v>5</v>
      </c>
      <c r="G496" s="23" t="s">
        <v>1597</v>
      </c>
      <c r="H496" s="13" t="s">
        <v>1277</v>
      </c>
      <c r="I496" s="13">
        <v>55</v>
      </c>
      <c r="J496" s="14">
        <v>42132</v>
      </c>
      <c r="K496" s="11" t="s">
        <v>2071</v>
      </c>
      <c r="L496" s="11" t="s">
        <v>1118</v>
      </c>
      <c r="M496" s="13">
        <v>1</v>
      </c>
      <c r="N496" s="13" t="s">
        <v>2040</v>
      </c>
      <c r="O496" s="13">
        <v>2</v>
      </c>
      <c r="P496" s="13" t="s">
        <v>1277</v>
      </c>
      <c r="Q496" s="11">
        <f>VLOOKUP(I496,edades!$B$3:$D$17,3)</f>
        <v>13</v>
      </c>
      <c r="R496" s="11" t="str">
        <f>VLOOKUP(I496,edades!$B$3:$D$17,2)</f>
        <v>de 55 a 59 años</v>
      </c>
      <c r="S496" s="46" t="s">
        <v>1118</v>
      </c>
      <c r="T496" s="11">
        <v>1</v>
      </c>
      <c r="U496" s="11">
        <v>1</v>
      </c>
    </row>
    <row r="497" spans="1:21" x14ac:dyDescent="0.25">
      <c r="A497" s="11">
        <v>496</v>
      </c>
      <c r="B497" s="11">
        <v>201505</v>
      </c>
      <c r="C497" s="11">
        <v>1234</v>
      </c>
      <c r="D497" s="11">
        <v>1</v>
      </c>
      <c r="E497" s="16" t="s">
        <v>421</v>
      </c>
      <c r="F497" s="16" t="s">
        <v>5</v>
      </c>
      <c r="G497" s="23" t="s">
        <v>1635</v>
      </c>
      <c r="H497" s="13" t="s">
        <v>1277</v>
      </c>
      <c r="I497" s="13">
        <v>43</v>
      </c>
      <c r="J497" s="14">
        <v>42134</v>
      </c>
      <c r="K497" s="11" t="s">
        <v>2071</v>
      </c>
      <c r="L497" s="11" t="s">
        <v>1032</v>
      </c>
      <c r="M497" s="13">
        <v>1</v>
      </c>
      <c r="N497" s="13" t="s">
        <v>2040</v>
      </c>
      <c r="O497" s="13">
        <v>2</v>
      </c>
      <c r="P497" s="13" t="s">
        <v>1277</v>
      </c>
      <c r="Q497" s="11">
        <f>VLOOKUP(I497,edades!$B$3:$D$17,3)</f>
        <v>10</v>
      </c>
      <c r="R497" s="11" t="str">
        <f>VLOOKUP(I497,edades!$B$3:$D$17,2)</f>
        <v>de 40 a 44 años</v>
      </c>
      <c r="S497" s="46" t="s">
        <v>1032</v>
      </c>
      <c r="T497" s="11">
        <v>1</v>
      </c>
      <c r="U497" s="11">
        <v>1</v>
      </c>
    </row>
    <row r="498" spans="1:21" x14ac:dyDescent="0.25">
      <c r="A498" s="11">
        <v>497</v>
      </c>
      <c r="B498" s="11">
        <v>201505</v>
      </c>
      <c r="C498" s="11">
        <v>1234</v>
      </c>
      <c r="D498" s="11">
        <v>1</v>
      </c>
      <c r="E498" s="16" t="s">
        <v>424</v>
      </c>
      <c r="F498" s="16" t="s">
        <v>5</v>
      </c>
      <c r="G498" s="23" t="s">
        <v>1771</v>
      </c>
      <c r="H498" s="13" t="s">
        <v>1276</v>
      </c>
      <c r="I498" s="13">
        <v>75</v>
      </c>
      <c r="J498" s="14">
        <v>42125</v>
      </c>
      <c r="K498" s="11" t="s">
        <v>2072</v>
      </c>
      <c r="L498" s="11" t="s">
        <v>988</v>
      </c>
      <c r="M498" s="13">
        <v>1</v>
      </c>
      <c r="N498" s="13" t="s">
        <v>2040</v>
      </c>
      <c r="O498" s="13">
        <v>1</v>
      </c>
      <c r="P498" s="13" t="s">
        <v>2042</v>
      </c>
      <c r="Q498" s="11">
        <f>VLOOKUP(I498,edades!$B$3:$D$17,3)</f>
        <v>15</v>
      </c>
      <c r="R498" s="11" t="str">
        <f>VLOOKUP(I498,edades!$B$3:$D$17,2)</f>
        <v>de 65 años a más</v>
      </c>
      <c r="S498" s="46" t="s">
        <v>988</v>
      </c>
      <c r="T498" s="11">
        <v>1</v>
      </c>
      <c r="U498" s="11">
        <v>1</v>
      </c>
    </row>
    <row r="499" spans="1:21" x14ac:dyDescent="0.25">
      <c r="A499" s="11">
        <v>498</v>
      </c>
      <c r="B499" s="11">
        <v>201505</v>
      </c>
      <c r="C499" s="11">
        <v>1234</v>
      </c>
      <c r="D499" s="11">
        <v>1</v>
      </c>
      <c r="E499" s="16" t="s">
        <v>586</v>
      </c>
      <c r="F499" s="16" t="s">
        <v>5</v>
      </c>
      <c r="G499" s="23" t="s">
        <v>1353</v>
      </c>
      <c r="H499" s="13" t="s">
        <v>1277</v>
      </c>
      <c r="I499" s="13">
        <v>37</v>
      </c>
      <c r="J499" s="14">
        <v>42130</v>
      </c>
      <c r="K499" s="11" t="s">
        <v>2073</v>
      </c>
      <c r="L499" s="11" t="s">
        <v>1002</v>
      </c>
      <c r="M499" s="13">
        <v>1</v>
      </c>
      <c r="N499" s="13" t="s">
        <v>2040</v>
      </c>
      <c r="O499" s="13">
        <v>2</v>
      </c>
      <c r="P499" s="13" t="s">
        <v>1277</v>
      </c>
      <c r="Q499" s="11">
        <f>VLOOKUP(I499,edades!$B$3:$D$17,3)</f>
        <v>9</v>
      </c>
      <c r="R499" s="11" t="str">
        <f>VLOOKUP(I499,edades!$B$3:$D$17,2)</f>
        <v>de 35 a 39 años</v>
      </c>
      <c r="S499" s="46" t="s">
        <v>1002</v>
      </c>
      <c r="T499" s="11">
        <v>1</v>
      </c>
      <c r="U499" s="11">
        <v>1</v>
      </c>
    </row>
    <row r="500" spans="1:21" x14ac:dyDescent="0.25">
      <c r="A500" s="11">
        <v>499</v>
      </c>
      <c r="B500" s="11">
        <v>201505</v>
      </c>
      <c r="C500" s="11">
        <v>1234</v>
      </c>
      <c r="D500" s="11">
        <v>1</v>
      </c>
      <c r="E500" s="16" t="s">
        <v>784</v>
      </c>
      <c r="F500" s="16" t="s">
        <v>5</v>
      </c>
      <c r="G500" s="23" t="s">
        <v>1752</v>
      </c>
      <c r="H500" s="11" t="s">
        <v>1276</v>
      </c>
      <c r="I500" s="11">
        <v>54</v>
      </c>
      <c r="J500" s="11">
        <v>42134</v>
      </c>
      <c r="K500" s="11" t="s">
        <v>2071</v>
      </c>
      <c r="L500" s="11" t="s">
        <v>1044</v>
      </c>
      <c r="M500" s="11">
        <v>1</v>
      </c>
      <c r="N500" s="11" t="s">
        <v>2040</v>
      </c>
      <c r="O500" s="13">
        <v>1</v>
      </c>
      <c r="P500" s="13" t="s">
        <v>2042</v>
      </c>
      <c r="Q500" s="11">
        <f>VLOOKUP(I500,edades!$B$3:$D$17,3)</f>
        <v>12</v>
      </c>
      <c r="R500" s="11" t="str">
        <f>VLOOKUP(I500,edades!$B$3:$D$17,2)</f>
        <v>de 50 a 54 años</v>
      </c>
      <c r="S500" s="46" t="s">
        <v>1044</v>
      </c>
      <c r="T500" s="11">
        <v>1</v>
      </c>
      <c r="U500" s="11">
        <v>1</v>
      </c>
    </row>
    <row r="501" spans="1:21" x14ac:dyDescent="0.25">
      <c r="A501" s="11">
        <v>500</v>
      </c>
      <c r="B501" s="11">
        <v>201505</v>
      </c>
      <c r="C501" s="11">
        <v>1234</v>
      </c>
      <c r="D501" s="11">
        <v>1</v>
      </c>
      <c r="E501" s="16" t="s">
        <v>782</v>
      </c>
      <c r="F501" s="16" t="s">
        <v>5</v>
      </c>
      <c r="G501" s="26" t="s">
        <v>1274</v>
      </c>
      <c r="H501" s="11" t="s">
        <v>1277</v>
      </c>
      <c r="I501" s="13">
        <v>34</v>
      </c>
      <c r="J501" s="14">
        <v>42145</v>
      </c>
      <c r="K501" s="11" t="s">
        <v>2078</v>
      </c>
      <c r="L501" s="11" t="s">
        <v>998</v>
      </c>
      <c r="M501" s="11">
        <v>1</v>
      </c>
      <c r="N501" s="11" t="s">
        <v>2040</v>
      </c>
      <c r="O501" s="13">
        <v>2</v>
      </c>
      <c r="P501" s="13" t="s">
        <v>1277</v>
      </c>
      <c r="Q501" s="11">
        <f>VLOOKUP(I501,edades!$B$3:$D$17,3)</f>
        <v>9</v>
      </c>
      <c r="R501" s="11" t="str">
        <f>VLOOKUP(I501,edades!$B$3:$D$17,2)</f>
        <v>de 35 a 39 años</v>
      </c>
      <c r="S501" s="46" t="s">
        <v>998</v>
      </c>
      <c r="T501" s="11">
        <v>0</v>
      </c>
      <c r="U501" s="11">
        <v>0</v>
      </c>
    </row>
    <row r="502" spans="1:21" x14ac:dyDescent="0.25">
      <c r="A502" s="11">
        <v>501</v>
      </c>
      <c r="B502" s="11">
        <v>201505</v>
      </c>
      <c r="C502" s="11">
        <v>1234</v>
      </c>
      <c r="D502" s="11">
        <v>1</v>
      </c>
      <c r="E502" s="16" t="s">
        <v>445</v>
      </c>
      <c r="F502" s="16" t="s">
        <v>5</v>
      </c>
      <c r="G502" s="23" t="s">
        <v>1584</v>
      </c>
      <c r="H502" s="13" t="s">
        <v>1277</v>
      </c>
      <c r="I502" s="13">
        <v>44</v>
      </c>
      <c r="J502" s="14">
        <v>42132</v>
      </c>
      <c r="K502" s="11" t="s">
        <v>2071</v>
      </c>
      <c r="L502" s="11" t="s">
        <v>1029</v>
      </c>
      <c r="M502" s="13">
        <v>1</v>
      </c>
      <c r="N502" s="13" t="s">
        <v>2040</v>
      </c>
      <c r="O502" s="13">
        <v>2</v>
      </c>
      <c r="P502" s="13" t="s">
        <v>1277</v>
      </c>
      <c r="Q502" s="11">
        <f>VLOOKUP(I502,edades!$B$3:$D$17,3)</f>
        <v>10</v>
      </c>
      <c r="R502" s="11" t="str">
        <f>VLOOKUP(I502,edades!$B$3:$D$17,2)</f>
        <v>de 40 a 44 años</v>
      </c>
      <c r="S502" s="46" t="s">
        <v>1029</v>
      </c>
      <c r="T502" s="11">
        <v>1</v>
      </c>
      <c r="U502" s="11">
        <v>1</v>
      </c>
    </row>
    <row r="503" spans="1:21" x14ac:dyDescent="0.25">
      <c r="A503" s="11">
        <v>502</v>
      </c>
      <c r="B503" s="11">
        <v>201505</v>
      </c>
      <c r="C503" s="11">
        <v>1234</v>
      </c>
      <c r="D503" s="11">
        <v>1</v>
      </c>
      <c r="E503" s="16" t="s">
        <v>452</v>
      </c>
      <c r="F503" s="16" t="s">
        <v>5</v>
      </c>
      <c r="G503" s="37" t="s">
        <v>1285</v>
      </c>
      <c r="H503" s="13" t="s">
        <v>1277</v>
      </c>
      <c r="I503" s="13">
        <v>41</v>
      </c>
      <c r="J503" s="14">
        <v>42149</v>
      </c>
      <c r="K503" s="11" t="s">
        <v>2073</v>
      </c>
      <c r="L503" s="12" t="s">
        <v>1017</v>
      </c>
      <c r="M503" s="13">
        <v>1</v>
      </c>
      <c r="N503" s="13" t="s">
        <v>2040</v>
      </c>
      <c r="O503" s="13">
        <v>2</v>
      </c>
      <c r="P503" s="13" t="s">
        <v>1277</v>
      </c>
      <c r="Q503" s="11">
        <f>VLOOKUP(I503,edades!$B$3:$D$17,3)</f>
        <v>10</v>
      </c>
      <c r="R503" s="11" t="str">
        <f>VLOOKUP(I503,edades!$B$3:$D$17,2)</f>
        <v>de 40 a 44 años</v>
      </c>
      <c r="S503" s="46" t="s">
        <v>1017</v>
      </c>
      <c r="T503" s="11">
        <v>0</v>
      </c>
      <c r="U503" s="11">
        <v>0</v>
      </c>
    </row>
    <row r="504" spans="1:21" x14ac:dyDescent="0.25">
      <c r="A504" s="11">
        <v>503</v>
      </c>
      <c r="B504" s="11">
        <v>201505</v>
      </c>
      <c r="C504" s="11">
        <v>1234</v>
      </c>
      <c r="D504" s="11">
        <v>1</v>
      </c>
      <c r="E504" s="16" t="s">
        <v>411</v>
      </c>
      <c r="F504" s="16" t="s">
        <v>5</v>
      </c>
      <c r="G504" s="23" t="s">
        <v>1720</v>
      </c>
      <c r="H504" s="13" t="s">
        <v>1276</v>
      </c>
      <c r="I504" s="13">
        <v>48</v>
      </c>
      <c r="J504" s="14">
        <v>42135</v>
      </c>
      <c r="K504" s="11" t="s">
        <v>2071</v>
      </c>
      <c r="L504" s="11" t="s">
        <v>1071</v>
      </c>
      <c r="M504" s="13">
        <v>1</v>
      </c>
      <c r="N504" s="13" t="s">
        <v>2040</v>
      </c>
      <c r="O504" s="13">
        <v>1</v>
      </c>
      <c r="P504" s="13" t="s">
        <v>2042</v>
      </c>
      <c r="Q504" s="11">
        <f>VLOOKUP(I504,edades!$B$3:$D$17,3)</f>
        <v>11</v>
      </c>
      <c r="R504" s="11" t="str">
        <f>VLOOKUP(I504,edades!$B$3:$D$17,2)</f>
        <v>de 45 a 49 años</v>
      </c>
      <c r="S504" s="46" t="s">
        <v>1071</v>
      </c>
      <c r="T504" s="11">
        <v>1</v>
      </c>
      <c r="U504" s="11">
        <v>1</v>
      </c>
    </row>
    <row r="505" spans="1:21" x14ac:dyDescent="0.25">
      <c r="A505" s="11">
        <v>504</v>
      </c>
      <c r="B505" s="11">
        <v>201505</v>
      </c>
      <c r="C505" s="11">
        <v>1234</v>
      </c>
      <c r="D505" s="11">
        <v>1</v>
      </c>
      <c r="E505" s="16" t="s">
        <v>767</v>
      </c>
      <c r="F505" s="16" t="s">
        <v>5</v>
      </c>
      <c r="G505" s="23" t="s">
        <v>1433</v>
      </c>
      <c r="H505" s="13" t="s">
        <v>1276</v>
      </c>
      <c r="I505" s="13">
        <v>3</v>
      </c>
      <c r="J505" s="14">
        <v>42141</v>
      </c>
      <c r="K505" s="11" t="s">
        <v>2074</v>
      </c>
      <c r="L505" s="11" t="s">
        <v>125</v>
      </c>
      <c r="M505" s="13">
        <v>1</v>
      </c>
      <c r="N505" s="13" t="s">
        <v>2040</v>
      </c>
      <c r="O505" s="13">
        <v>1</v>
      </c>
      <c r="P505" s="13" t="s">
        <v>2042</v>
      </c>
      <c r="Q505" s="11">
        <f>VLOOKUP(I505,edades!$B$3:$D$17,3)</f>
        <v>2</v>
      </c>
      <c r="R505" s="11" t="str">
        <f>VLOOKUP(I505,edades!$B$3:$D$17,2)</f>
        <v>de 1 a 4 años</v>
      </c>
      <c r="S505" s="46" t="s">
        <v>125</v>
      </c>
      <c r="T505" s="11">
        <v>1</v>
      </c>
      <c r="U505" s="11">
        <v>1</v>
      </c>
    </row>
    <row r="506" spans="1:21" x14ac:dyDescent="0.25">
      <c r="A506" s="11">
        <v>505</v>
      </c>
      <c r="B506" s="11">
        <v>201505</v>
      </c>
      <c r="C506" s="11">
        <v>1234</v>
      </c>
      <c r="D506" s="11">
        <v>1</v>
      </c>
      <c r="E506" s="16" t="s">
        <v>390</v>
      </c>
      <c r="F506" s="16" t="s">
        <v>5</v>
      </c>
      <c r="G506" s="23" t="s">
        <v>1732</v>
      </c>
      <c r="H506" s="13" t="s">
        <v>1277</v>
      </c>
      <c r="I506" s="13">
        <v>86</v>
      </c>
      <c r="J506" s="14">
        <v>42125</v>
      </c>
      <c r="K506" s="11" t="s">
        <v>2071</v>
      </c>
      <c r="L506" s="11" t="s">
        <v>957</v>
      </c>
      <c r="M506" s="13">
        <v>1</v>
      </c>
      <c r="N506" s="13" t="s">
        <v>2040</v>
      </c>
      <c r="O506" s="13">
        <v>2</v>
      </c>
      <c r="P506" s="13" t="s">
        <v>1277</v>
      </c>
      <c r="Q506" s="11">
        <f>VLOOKUP(I506,edades!$B$3:$D$17,3)</f>
        <v>15</v>
      </c>
      <c r="R506" s="11" t="str">
        <f>VLOOKUP(I506,edades!$B$3:$D$17,2)</f>
        <v>de 65 años a más</v>
      </c>
      <c r="S506" s="46" t="s">
        <v>957</v>
      </c>
      <c r="T506" s="11">
        <v>1</v>
      </c>
      <c r="U506" s="11">
        <v>1</v>
      </c>
    </row>
    <row r="507" spans="1:21" x14ac:dyDescent="0.25">
      <c r="A507" s="11">
        <v>506</v>
      </c>
      <c r="B507" s="11">
        <v>201505</v>
      </c>
      <c r="C507" s="11">
        <v>1234</v>
      </c>
      <c r="D507" s="11">
        <v>1</v>
      </c>
      <c r="E507" s="16" t="s">
        <v>503</v>
      </c>
      <c r="F507" s="16" t="s">
        <v>5</v>
      </c>
      <c r="G507" s="23" t="s">
        <v>1347</v>
      </c>
      <c r="H507" s="13" t="s">
        <v>1277</v>
      </c>
      <c r="I507" s="13">
        <v>41</v>
      </c>
      <c r="J507" s="14">
        <v>42138</v>
      </c>
      <c r="K507" s="11" t="s">
        <v>2073</v>
      </c>
      <c r="L507" s="11" t="s">
        <v>1197</v>
      </c>
      <c r="M507" s="13">
        <v>1</v>
      </c>
      <c r="N507" s="13" t="s">
        <v>2040</v>
      </c>
      <c r="O507" s="13">
        <v>2</v>
      </c>
      <c r="P507" s="13" t="s">
        <v>1277</v>
      </c>
      <c r="Q507" s="11">
        <f>VLOOKUP(I507,edades!$B$3:$D$17,3)</f>
        <v>10</v>
      </c>
      <c r="R507" s="11" t="str">
        <f>VLOOKUP(I507,edades!$B$3:$D$17,2)</f>
        <v>de 40 a 44 años</v>
      </c>
      <c r="S507" s="46" t="s">
        <v>1197</v>
      </c>
      <c r="T507" s="11">
        <v>1</v>
      </c>
      <c r="U507" s="11">
        <v>1</v>
      </c>
    </row>
    <row r="508" spans="1:21" x14ac:dyDescent="0.25">
      <c r="A508" s="11">
        <v>507</v>
      </c>
      <c r="B508" s="11">
        <v>201505</v>
      </c>
      <c r="C508" s="11">
        <v>1234</v>
      </c>
      <c r="D508" s="11">
        <v>1</v>
      </c>
      <c r="E508" s="16" t="s">
        <v>443</v>
      </c>
      <c r="F508" s="16" t="s">
        <v>5</v>
      </c>
      <c r="G508" s="23" t="s">
        <v>1681</v>
      </c>
      <c r="H508" s="13" t="s">
        <v>1276</v>
      </c>
      <c r="I508" s="13">
        <v>58</v>
      </c>
      <c r="J508" s="14">
        <v>42125</v>
      </c>
      <c r="K508" s="11" t="s">
        <v>2071</v>
      </c>
      <c r="L508" s="11" t="s">
        <v>238</v>
      </c>
      <c r="M508" s="13">
        <v>1</v>
      </c>
      <c r="N508" s="13" t="s">
        <v>2040</v>
      </c>
      <c r="O508" s="13">
        <v>1</v>
      </c>
      <c r="P508" s="13" t="s">
        <v>2042</v>
      </c>
      <c r="Q508" s="11">
        <f>VLOOKUP(I508,edades!$B$3:$D$17,3)</f>
        <v>13</v>
      </c>
      <c r="R508" s="11" t="str">
        <f>VLOOKUP(I508,edades!$B$3:$D$17,2)</f>
        <v>de 55 a 59 años</v>
      </c>
      <c r="S508" s="46" t="s">
        <v>238</v>
      </c>
      <c r="T508" s="11">
        <v>1</v>
      </c>
      <c r="U508" s="11">
        <v>1</v>
      </c>
    </row>
    <row r="509" spans="1:21" x14ac:dyDescent="0.25">
      <c r="A509" s="11">
        <v>508</v>
      </c>
      <c r="B509" s="11">
        <v>201505</v>
      </c>
      <c r="C509" s="11">
        <v>1234</v>
      </c>
      <c r="D509" s="11">
        <v>1</v>
      </c>
      <c r="E509" s="16" t="s">
        <v>498</v>
      </c>
      <c r="F509" s="16" t="s">
        <v>5</v>
      </c>
      <c r="G509" s="23" t="s">
        <v>1335</v>
      </c>
      <c r="H509" s="13" t="s">
        <v>1277</v>
      </c>
      <c r="I509" s="13">
        <v>31</v>
      </c>
      <c r="J509" s="14">
        <v>42138</v>
      </c>
      <c r="K509" s="11" t="s">
        <v>2073</v>
      </c>
      <c r="L509" s="11" t="s">
        <v>1194</v>
      </c>
      <c r="M509" s="13">
        <v>1</v>
      </c>
      <c r="N509" s="13" t="s">
        <v>2040</v>
      </c>
      <c r="O509" s="13">
        <v>2</v>
      </c>
      <c r="P509" s="13" t="s">
        <v>1277</v>
      </c>
      <c r="Q509" s="11">
        <f>VLOOKUP(I509,edades!$B$3:$D$17,3)</f>
        <v>9</v>
      </c>
      <c r="R509" s="11" t="str">
        <f>VLOOKUP(I509,edades!$B$3:$D$17,2)</f>
        <v>de 35 a 39 años</v>
      </c>
      <c r="S509" s="46" t="s">
        <v>1194</v>
      </c>
      <c r="T509" s="11">
        <v>1</v>
      </c>
      <c r="U509" s="11">
        <v>1</v>
      </c>
    </row>
    <row r="510" spans="1:21" x14ac:dyDescent="0.25">
      <c r="A510" s="11">
        <v>509</v>
      </c>
      <c r="B510" s="11">
        <v>201505</v>
      </c>
      <c r="C510" s="11">
        <v>1234</v>
      </c>
      <c r="D510" s="11">
        <v>1</v>
      </c>
      <c r="E510" s="16" t="s">
        <v>402</v>
      </c>
      <c r="F510" s="16" t="s">
        <v>5</v>
      </c>
      <c r="G510" s="23" t="s">
        <v>1561</v>
      </c>
      <c r="H510" s="13" t="s">
        <v>1276</v>
      </c>
      <c r="I510" s="13">
        <v>32</v>
      </c>
      <c r="J510" s="14">
        <v>42131</v>
      </c>
      <c r="K510" s="11" t="s">
        <v>2071</v>
      </c>
      <c r="L510" s="11" t="s">
        <v>1115</v>
      </c>
      <c r="M510" s="13">
        <v>1</v>
      </c>
      <c r="N510" s="13" t="s">
        <v>2040</v>
      </c>
      <c r="O510" s="13">
        <v>1</v>
      </c>
      <c r="P510" s="13" t="s">
        <v>2042</v>
      </c>
      <c r="Q510" s="11">
        <f>VLOOKUP(I510,edades!$B$3:$D$17,3)</f>
        <v>9</v>
      </c>
      <c r="R510" s="11" t="str">
        <f>VLOOKUP(I510,edades!$B$3:$D$17,2)</f>
        <v>de 35 a 39 años</v>
      </c>
      <c r="S510" s="46" t="s">
        <v>1115</v>
      </c>
      <c r="T510" s="11">
        <v>1</v>
      </c>
      <c r="U510" s="11">
        <v>1</v>
      </c>
    </row>
    <row r="511" spans="1:21" x14ac:dyDescent="0.25">
      <c r="A511" s="11">
        <v>510</v>
      </c>
      <c r="B511" s="11">
        <v>201505</v>
      </c>
      <c r="C511" s="11">
        <v>1234</v>
      </c>
      <c r="D511" s="11">
        <v>1</v>
      </c>
      <c r="E511" s="16" t="s">
        <v>546</v>
      </c>
      <c r="F511" s="16" t="s">
        <v>5</v>
      </c>
      <c r="G511" s="26" t="s">
        <v>1274</v>
      </c>
      <c r="H511" s="13" t="s">
        <v>1277</v>
      </c>
      <c r="I511" s="13">
        <v>34</v>
      </c>
      <c r="J511" s="14">
        <v>42153</v>
      </c>
      <c r="K511" s="11" t="s">
        <v>2073</v>
      </c>
      <c r="L511" s="34" t="s">
        <v>1028</v>
      </c>
      <c r="M511" s="13">
        <v>1</v>
      </c>
      <c r="N511" s="13" t="s">
        <v>2040</v>
      </c>
      <c r="O511" s="13">
        <v>2</v>
      </c>
      <c r="P511" s="13" t="s">
        <v>1277</v>
      </c>
      <c r="Q511" s="11">
        <f>VLOOKUP(I511,edades!$B$3:$D$17,3)</f>
        <v>9</v>
      </c>
      <c r="R511" s="11" t="str">
        <f>VLOOKUP(I511,edades!$B$3:$D$17,2)</f>
        <v>de 35 a 39 años</v>
      </c>
      <c r="S511" s="46" t="s">
        <v>1028</v>
      </c>
      <c r="T511" s="11">
        <v>0</v>
      </c>
      <c r="U511" s="11">
        <v>0</v>
      </c>
    </row>
    <row r="512" spans="1:21" x14ac:dyDescent="0.25">
      <c r="A512" s="11">
        <v>511</v>
      </c>
      <c r="B512" s="11">
        <v>201505</v>
      </c>
      <c r="C512" s="11">
        <v>1234</v>
      </c>
      <c r="D512" s="11">
        <v>1</v>
      </c>
      <c r="E512" s="16" t="s">
        <v>354</v>
      </c>
      <c r="F512" s="16" t="s">
        <v>5</v>
      </c>
      <c r="G512" s="23" t="s">
        <v>1781</v>
      </c>
      <c r="H512" s="13" t="s">
        <v>1277</v>
      </c>
      <c r="I512" s="13">
        <v>67</v>
      </c>
      <c r="J512" s="14">
        <v>42125</v>
      </c>
      <c r="K512" s="11" t="s">
        <v>2072</v>
      </c>
      <c r="L512" s="11" t="s">
        <v>974</v>
      </c>
      <c r="M512" s="13">
        <v>1</v>
      </c>
      <c r="N512" s="13" t="s">
        <v>2040</v>
      </c>
      <c r="O512" s="13">
        <v>2</v>
      </c>
      <c r="P512" s="13" t="s">
        <v>1277</v>
      </c>
      <c r="Q512" s="11">
        <f>VLOOKUP(I512,edades!$B$3:$D$17,3)</f>
        <v>15</v>
      </c>
      <c r="R512" s="11" t="str">
        <f>VLOOKUP(I512,edades!$B$3:$D$17,2)</f>
        <v>de 65 años a más</v>
      </c>
      <c r="S512" s="46" t="s">
        <v>974</v>
      </c>
      <c r="T512" s="11">
        <v>1</v>
      </c>
      <c r="U512" s="11">
        <v>1</v>
      </c>
    </row>
    <row r="513" spans="1:21" x14ac:dyDescent="0.25">
      <c r="A513" s="11">
        <v>512</v>
      </c>
      <c r="B513" s="11">
        <v>201505</v>
      </c>
      <c r="C513" s="11">
        <v>1234</v>
      </c>
      <c r="D513" s="11">
        <v>1</v>
      </c>
      <c r="E513" s="16" t="s">
        <v>408</v>
      </c>
      <c r="F513" s="16" t="s">
        <v>5</v>
      </c>
      <c r="G513" s="23" t="s">
        <v>1689</v>
      </c>
      <c r="H513" s="13" t="s">
        <v>1277</v>
      </c>
      <c r="I513" s="13">
        <v>42</v>
      </c>
      <c r="J513" s="14">
        <v>42135</v>
      </c>
      <c r="K513" s="11" t="s">
        <v>2071</v>
      </c>
      <c r="L513" s="11" t="s">
        <v>1065</v>
      </c>
      <c r="M513" s="13">
        <v>1</v>
      </c>
      <c r="N513" s="13" t="s">
        <v>2075</v>
      </c>
      <c r="O513" s="13">
        <v>2</v>
      </c>
      <c r="P513" s="13" t="s">
        <v>1277</v>
      </c>
      <c r="Q513" s="11">
        <f>VLOOKUP(I513,edades!$B$3:$D$17,3)</f>
        <v>10</v>
      </c>
      <c r="R513" s="11" t="str">
        <f>VLOOKUP(I513,edades!$B$3:$D$17,2)</f>
        <v>de 40 a 44 años</v>
      </c>
      <c r="S513" s="46" t="s">
        <v>1065</v>
      </c>
      <c r="T513" s="11">
        <v>1</v>
      </c>
      <c r="U513" s="11">
        <v>1</v>
      </c>
    </row>
    <row r="514" spans="1:21" x14ac:dyDescent="0.25">
      <c r="A514" s="11">
        <v>513</v>
      </c>
      <c r="B514" s="11">
        <v>201505</v>
      </c>
      <c r="C514" s="11">
        <v>1234</v>
      </c>
      <c r="D514" s="11">
        <v>1</v>
      </c>
      <c r="E514" s="16" t="s">
        <v>613</v>
      </c>
      <c r="F514" s="16" t="s">
        <v>5</v>
      </c>
      <c r="G514" s="23" t="s">
        <v>1780</v>
      </c>
      <c r="H514" s="13" t="s">
        <v>1277</v>
      </c>
      <c r="I514" s="13">
        <v>57</v>
      </c>
      <c r="J514" s="14">
        <v>42135</v>
      </c>
      <c r="K514" s="11" t="s">
        <v>2072</v>
      </c>
      <c r="L514" s="11" t="s">
        <v>10</v>
      </c>
      <c r="M514" s="13">
        <v>1</v>
      </c>
      <c r="N514" s="13" t="s">
        <v>2040</v>
      </c>
      <c r="O514" s="13">
        <v>2</v>
      </c>
      <c r="P514" s="13" t="s">
        <v>1277</v>
      </c>
      <c r="Q514" s="11">
        <f>VLOOKUP(I514,edades!$B$3:$D$17,3)</f>
        <v>13</v>
      </c>
      <c r="R514" s="11" t="str">
        <f>VLOOKUP(I514,edades!$B$3:$D$17,2)</f>
        <v>de 55 a 59 años</v>
      </c>
      <c r="S514" s="46" t="s">
        <v>10</v>
      </c>
      <c r="T514" s="11">
        <v>1</v>
      </c>
      <c r="U514" s="11">
        <v>1</v>
      </c>
    </row>
    <row r="515" spans="1:21" x14ac:dyDescent="0.25">
      <c r="A515" s="11">
        <v>514</v>
      </c>
      <c r="B515" s="11">
        <v>201505</v>
      </c>
      <c r="C515" s="11">
        <v>1234</v>
      </c>
      <c r="D515" s="11">
        <v>1</v>
      </c>
      <c r="E515" s="16" t="s">
        <v>507</v>
      </c>
      <c r="F515" s="16" t="s">
        <v>5</v>
      </c>
      <c r="G515" s="23" t="s">
        <v>1393</v>
      </c>
      <c r="H515" s="13" t="s">
        <v>1277</v>
      </c>
      <c r="I515" s="13">
        <v>46</v>
      </c>
      <c r="J515" s="14">
        <v>42130</v>
      </c>
      <c r="K515" s="11" t="s">
        <v>2073</v>
      </c>
      <c r="L515" s="11" t="s">
        <v>997</v>
      </c>
      <c r="M515" s="13">
        <v>1</v>
      </c>
      <c r="N515" s="13" t="s">
        <v>2075</v>
      </c>
      <c r="O515" s="13">
        <v>2</v>
      </c>
      <c r="P515" s="13" t="s">
        <v>1277</v>
      </c>
      <c r="Q515" s="11">
        <f>VLOOKUP(I515,edades!$B$3:$D$17,3)</f>
        <v>11</v>
      </c>
      <c r="R515" s="11" t="str">
        <f>VLOOKUP(I515,edades!$B$3:$D$17,2)</f>
        <v>de 45 a 49 años</v>
      </c>
      <c r="S515" s="46" t="s">
        <v>997</v>
      </c>
      <c r="T515" s="11">
        <v>1</v>
      </c>
      <c r="U515" s="11">
        <v>1</v>
      </c>
    </row>
    <row r="516" spans="1:21" x14ac:dyDescent="0.25">
      <c r="A516" s="11">
        <v>515</v>
      </c>
      <c r="B516" s="11">
        <v>201505</v>
      </c>
      <c r="C516" s="11">
        <v>1234</v>
      </c>
      <c r="D516" s="11">
        <v>1</v>
      </c>
      <c r="E516" s="16" t="s">
        <v>495</v>
      </c>
      <c r="F516" s="16" t="s">
        <v>5</v>
      </c>
      <c r="G516" s="37" t="s">
        <v>1287</v>
      </c>
      <c r="H516" s="13" t="s">
        <v>1277</v>
      </c>
      <c r="I516" s="13">
        <v>33</v>
      </c>
      <c r="J516" s="14">
        <v>42138</v>
      </c>
      <c r="K516" s="11" t="s">
        <v>2073</v>
      </c>
      <c r="L516" s="36" t="s">
        <v>1193</v>
      </c>
      <c r="M516" s="13">
        <v>1</v>
      </c>
      <c r="N516" s="13" t="s">
        <v>2040</v>
      </c>
      <c r="O516" s="13">
        <v>2</v>
      </c>
      <c r="P516" s="13" t="s">
        <v>1277</v>
      </c>
      <c r="Q516" s="11">
        <f>VLOOKUP(I516,edades!$B$3:$D$17,3)</f>
        <v>9</v>
      </c>
      <c r="R516" s="11" t="str">
        <f>VLOOKUP(I516,edades!$B$3:$D$17,2)</f>
        <v>de 35 a 39 años</v>
      </c>
      <c r="S516" s="46" t="s">
        <v>1193</v>
      </c>
      <c r="T516" s="11">
        <v>0</v>
      </c>
      <c r="U516" s="37">
        <v>1</v>
      </c>
    </row>
    <row r="517" spans="1:21" x14ac:dyDescent="0.25">
      <c r="A517" s="11">
        <v>516</v>
      </c>
      <c r="B517" s="11">
        <v>201505</v>
      </c>
      <c r="C517" s="11">
        <v>1234</v>
      </c>
      <c r="D517" s="11">
        <v>1</v>
      </c>
      <c r="E517" s="16" t="s">
        <v>364</v>
      </c>
      <c r="F517" s="16" t="s">
        <v>5</v>
      </c>
      <c r="G517" s="23" t="s">
        <v>1827</v>
      </c>
      <c r="H517" s="13" t="s">
        <v>1277</v>
      </c>
      <c r="I517" s="13">
        <v>52</v>
      </c>
      <c r="J517" s="14">
        <v>42125</v>
      </c>
      <c r="K517" s="11" t="s">
        <v>2072</v>
      </c>
      <c r="L517" s="11" t="s">
        <v>986</v>
      </c>
      <c r="M517" s="13">
        <v>1</v>
      </c>
      <c r="N517" s="13" t="s">
        <v>2040</v>
      </c>
      <c r="O517" s="13">
        <v>2</v>
      </c>
      <c r="P517" s="13" t="s">
        <v>1277</v>
      </c>
      <c r="Q517" s="11">
        <f>VLOOKUP(I517,edades!$B$3:$D$17,3)</f>
        <v>12</v>
      </c>
      <c r="R517" s="11" t="str">
        <f>VLOOKUP(I517,edades!$B$3:$D$17,2)</f>
        <v>de 50 a 54 años</v>
      </c>
      <c r="S517" s="46" t="s">
        <v>986</v>
      </c>
      <c r="T517" s="11">
        <v>1</v>
      </c>
      <c r="U517" s="11">
        <v>1</v>
      </c>
    </row>
    <row r="518" spans="1:21" x14ac:dyDescent="0.25">
      <c r="A518" s="11">
        <v>517</v>
      </c>
      <c r="B518" s="11">
        <v>201505</v>
      </c>
      <c r="C518" s="11">
        <v>1234</v>
      </c>
      <c r="D518" s="11">
        <v>1</v>
      </c>
      <c r="E518" s="16" t="s">
        <v>448</v>
      </c>
      <c r="F518" s="16" t="s">
        <v>5</v>
      </c>
      <c r="G518" s="23" t="s">
        <v>1479</v>
      </c>
      <c r="H518" s="13" t="s">
        <v>1277</v>
      </c>
      <c r="I518" s="13">
        <v>52</v>
      </c>
      <c r="J518" s="14">
        <v>42125</v>
      </c>
      <c r="K518" s="11" t="s">
        <v>2078</v>
      </c>
      <c r="L518" s="11" t="s">
        <v>1062</v>
      </c>
      <c r="M518" s="13">
        <v>1</v>
      </c>
      <c r="N518" s="13" t="s">
        <v>2040</v>
      </c>
      <c r="O518" s="13">
        <v>2</v>
      </c>
      <c r="P518" s="13" t="s">
        <v>1277</v>
      </c>
      <c r="Q518" s="11">
        <f>VLOOKUP(I518,edades!$B$3:$D$17,3)</f>
        <v>12</v>
      </c>
      <c r="R518" s="11" t="str">
        <f>VLOOKUP(I518,edades!$B$3:$D$17,2)</f>
        <v>de 50 a 54 años</v>
      </c>
      <c r="S518" s="46" t="s">
        <v>1062</v>
      </c>
      <c r="T518" s="11">
        <v>1</v>
      </c>
      <c r="U518" s="11">
        <v>1</v>
      </c>
    </row>
    <row r="519" spans="1:21" x14ac:dyDescent="0.25">
      <c r="A519" s="11">
        <v>518</v>
      </c>
      <c r="B519" s="11">
        <v>201505</v>
      </c>
      <c r="C519" s="11">
        <v>1234</v>
      </c>
      <c r="D519" s="11">
        <v>1</v>
      </c>
      <c r="E519" s="16" t="s">
        <v>704</v>
      </c>
      <c r="F519" s="16" t="s">
        <v>5</v>
      </c>
      <c r="G519" s="23" t="s">
        <v>1759</v>
      </c>
      <c r="H519" s="13" t="s">
        <v>1277</v>
      </c>
      <c r="I519" s="13">
        <v>35</v>
      </c>
      <c r="J519" s="14">
        <v>42134</v>
      </c>
      <c r="K519" s="11" t="s">
        <v>2072</v>
      </c>
      <c r="L519" s="11" t="s">
        <v>52</v>
      </c>
      <c r="M519" s="13">
        <v>1</v>
      </c>
      <c r="N519" s="13" t="s">
        <v>2040</v>
      </c>
      <c r="O519" s="13">
        <v>2</v>
      </c>
      <c r="P519" s="13" t="s">
        <v>1277</v>
      </c>
      <c r="Q519" s="11">
        <f>VLOOKUP(I519,edades!$B$3:$D$17,3)</f>
        <v>9</v>
      </c>
      <c r="R519" s="11" t="str">
        <f>VLOOKUP(I519,edades!$B$3:$D$17,2)</f>
        <v>de 35 a 39 años</v>
      </c>
      <c r="S519" s="46" t="s">
        <v>52</v>
      </c>
      <c r="T519" s="11">
        <v>1</v>
      </c>
      <c r="U519" s="11">
        <v>1</v>
      </c>
    </row>
    <row r="520" spans="1:21" x14ac:dyDescent="0.25">
      <c r="A520" s="11">
        <v>519</v>
      </c>
      <c r="B520" s="11">
        <v>201505</v>
      </c>
      <c r="C520" s="11">
        <v>1234</v>
      </c>
      <c r="D520" s="11">
        <v>1</v>
      </c>
      <c r="E520" s="16" t="s">
        <v>415</v>
      </c>
      <c r="F520" s="16" t="s">
        <v>5</v>
      </c>
      <c r="G520" s="23" t="s">
        <v>1742</v>
      </c>
      <c r="H520" s="13" t="s">
        <v>1277</v>
      </c>
      <c r="I520" s="13">
        <v>70</v>
      </c>
      <c r="J520" s="14">
        <v>42132</v>
      </c>
      <c r="K520" s="11" t="s">
        <v>2071</v>
      </c>
      <c r="L520" s="11" t="s">
        <v>1023</v>
      </c>
      <c r="M520" s="13">
        <v>1</v>
      </c>
      <c r="N520" s="13" t="s">
        <v>2040</v>
      </c>
      <c r="O520" s="13">
        <v>2</v>
      </c>
      <c r="P520" s="13" t="s">
        <v>1277</v>
      </c>
      <c r="Q520" s="11">
        <f>VLOOKUP(I520,edades!$B$3:$D$17,3)</f>
        <v>15</v>
      </c>
      <c r="R520" s="11" t="str">
        <f>VLOOKUP(I520,edades!$B$3:$D$17,2)</f>
        <v>de 65 años a más</v>
      </c>
      <c r="S520" s="46" t="s">
        <v>1023</v>
      </c>
      <c r="T520" s="11">
        <v>1</v>
      </c>
      <c r="U520" s="11">
        <v>1</v>
      </c>
    </row>
    <row r="521" spans="1:21" x14ac:dyDescent="0.25">
      <c r="A521" s="11">
        <v>520</v>
      </c>
      <c r="B521" s="11">
        <v>201505</v>
      </c>
      <c r="C521" s="11">
        <v>1234</v>
      </c>
      <c r="D521" s="11">
        <v>1</v>
      </c>
      <c r="E521" s="16" t="s">
        <v>501</v>
      </c>
      <c r="F521" s="16" t="s">
        <v>5</v>
      </c>
      <c r="G521" s="25" t="s">
        <v>1284</v>
      </c>
      <c r="H521" s="13" t="s">
        <v>1277</v>
      </c>
      <c r="I521" s="13">
        <v>39</v>
      </c>
      <c r="J521" s="14">
        <v>42132</v>
      </c>
      <c r="K521" s="11" t="s">
        <v>2073</v>
      </c>
      <c r="L521" s="38" t="s">
        <v>2082</v>
      </c>
      <c r="M521" s="13">
        <v>1</v>
      </c>
      <c r="N521" s="13" t="s">
        <v>2040</v>
      </c>
      <c r="O521" s="13">
        <v>2</v>
      </c>
      <c r="P521" s="13" t="s">
        <v>1277</v>
      </c>
      <c r="Q521" s="11">
        <f>VLOOKUP(I521,edades!$B$3:$D$17,3)</f>
        <v>9</v>
      </c>
      <c r="R521" s="11" t="str">
        <f>VLOOKUP(I521,edades!$B$3:$D$17,2)</f>
        <v>de 35 a 39 años</v>
      </c>
      <c r="S521" s="46" t="s">
        <v>2082</v>
      </c>
      <c r="T521" s="11">
        <v>0</v>
      </c>
      <c r="U521" s="11">
        <v>0</v>
      </c>
    </row>
    <row r="522" spans="1:21" x14ac:dyDescent="0.25">
      <c r="A522" s="11">
        <v>521</v>
      </c>
      <c r="B522" s="11">
        <v>201505</v>
      </c>
      <c r="C522" s="11">
        <v>1234</v>
      </c>
      <c r="D522" s="11">
        <v>1</v>
      </c>
      <c r="E522" s="16" t="s">
        <v>431</v>
      </c>
      <c r="F522" s="16" t="s">
        <v>5</v>
      </c>
      <c r="G522" s="23" t="s">
        <v>1437</v>
      </c>
      <c r="H522" s="13" t="s">
        <v>1277</v>
      </c>
      <c r="I522" s="13">
        <v>9</v>
      </c>
      <c r="J522" s="14">
        <v>42125</v>
      </c>
      <c r="K522" s="11" t="s">
        <v>2074</v>
      </c>
      <c r="L522" s="11" t="s">
        <v>241</v>
      </c>
      <c r="M522" s="13">
        <v>1</v>
      </c>
      <c r="N522" s="13" t="s">
        <v>2040</v>
      </c>
      <c r="O522" s="13">
        <v>2</v>
      </c>
      <c r="P522" s="13" t="s">
        <v>1277</v>
      </c>
      <c r="Q522" s="11">
        <f>VLOOKUP(I522,edades!$B$3:$D$17,3)</f>
        <v>3</v>
      </c>
      <c r="R522" s="11" t="str">
        <f>VLOOKUP(I522,edades!$B$3:$D$17,2)</f>
        <v>de 5 a 9 años</v>
      </c>
      <c r="S522" s="46" t="s">
        <v>241</v>
      </c>
      <c r="T522" s="11">
        <v>1</v>
      </c>
      <c r="U522" s="11">
        <v>1</v>
      </c>
    </row>
    <row r="523" spans="1:21" x14ac:dyDescent="0.25">
      <c r="A523" s="11">
        <v>522</v>
      </c>
      <c r="B523" s="11">
        <v>201505</v>
      </c>
      <c r="C523" s="11">
        <v>1234</v>
      </c>
      <c r="D523" s="11">
        <v>1</v>
      </c>
      <c r="E523" s="16" t="s">
        <v>785</v>
      </c>
      <c r="F523" s="16" t="s">
        <v>5</v>
      </c>
      <c r="G523" s="25" t="s">
        <v>1284</v>
      </c>
      <c r="H523" s="13" t="s">
        <v>1277</v>
      </c>
      <c r="I523" s="13">
        <v>39</v>
      </c>
      <c r="J523" s="14">
        <v>42134</v>
      </c>
      <c r="K523" s="11" t="s">
        <v>2073</v>
      </c>
      <c r="L523" s="11" t="s">
        <v>2081</v>
      </c>
      <c r="M523" s="13">
        <v>1</v>
      </c>
      <c r="N523" s="13" t="s">
        <v>2040</v>
      </c>
      <c r="O523" s="13">
        <v>2</v>
      </c>
      <c r="P523" s="13" t="s">
        <v>1277</v>
      </c>
      <c r="Q523" s="11">
        <f>VLOOKUP(I523,edades!$B$3:$D$17,3)</f>
        <v>9</v>
      </c>
      <c r="R523" s="11" t="str">
        <f>VLOOKUP(I523,edades!$B$3:$D$17,2)</f>
        <v>de 35 a 39 años</v>
      </c>
      <c r="S523" s="46" t="s">
        <v>2081</v>
      </c>
      <c r="T523" s="11">
        <v>0</v>
      </c>
      <c r="U523" s="25">
        <v>1</v>
      </c>
    </row>
    <row r="524" spans="1:21" x14ac:dyDescent="0.25">
      <c r="A524" s="11">
        <v>523</v>
      </c>
      <c r="B524" s="11">
        <v>201505</v>
      </c>
      <c r="C524" s="11">
        <v>1234</v>
      </c>
      <c r="D524" s="11">
        <v>1</v>
      </c>
      <c r="E524" s="16" t="s">
        <v>811</v>
      </c>
      <c r="F524" s="16" t="s">
        <v>5</v>
      </c>
      <c r="G524" s="23" t="s">
        <v>1297</v>
      </c>
      <c r="H524" s="13" t="s">
        <v>1277</v>
      </c>
      <c r="I524" s="13">
        <v>37</v>
      </c>
      <c r="J524" s="14">
        <v>42132</v>
      </c>
      <c r="K524" s="11" t="s">
        <v>2073</v>
      </c>
      <c r="L524" s="11" t="s">
        <v>1235</v>
      </c>
      <c r="M524" s="13">
        <v>1</v>
      </c>
      <c r="N524" s="13" t="s">
        <v>2040</v>
      </c>
      <c r="O524" s="13">
        <v>2</v>
      </c>
      <c r="P524" s="13" t="s">
        <v>1277</v>
      </c>
      <c r="Q524" s="11">
        <f>VLOOKUP(I524,edades!$B$3:$D$17,3)</f>
        <v>9</v>
      </c>
      <c r="R524" s="11" t="str">
        <f>VLOOKUP(I524,edades!$B$3:$D$17,2)</f>
        <v>de 35 a 39 años</v>
      </c>
      <c r="S524" s="46" t="s">
        <v>1235</v>
      </c>
      <c r="T524" s="11">
        <v>1</v>
      </c>
      <c r="U524" s="11">
        <v>1</v>
      </c>
    </row>
    <row r="525" spans="1:21" x14ac:dyDescent="0.25">
      <c r="A525" s="11">
        <v>524</v>
      </c>
      <c r="B525" s="11">
        <v>201505</v>
      </c>
      <c r="C525" s="11">
        <v>1234</v>
      </c>
      <c r="D525" s="11">
        <v>1</v>
      </c>
      <c r="E525" s="16" t="s">
        <v>738</v>
      </c>
      <c r="F525" s="16" t="s">
        <v>5</v>
      </c>
      <c r="G525" s="23" t="s">
        <v>1814</v>
      </c>
      <c r="H525" s="13" t="s">
        <v>1276</v>
      </c>
      <c r="I525" s="13">
        <v>37</v>
      </c>
      <c r="J525" s="14">
        <v>42134</v>
      </c>
      <c r="K525" s="11" t="s">
        <v>2072</v>
      </c>
      <c r="L525" s="11" t="s">
        <v>22</v>
      </c>
      <c r="M525" s="13">
        <v>1</v>
      </c>
      <c r="N525" s="13" t="s">
        <v>2040</v>
      </c>
      <c r="O525" s="13">
        <v>1</v>
      </c>
      <c r="P525" s="13" t="s">
        <v>2042</v>
      </c>
      <c r="Q525" s="11">
        <f>VLOOKUP(I525,edades!$B$3:$D$17,3)</f>
        <v>9</v>
      </c>
      <c r="R525" s="11" t="str">
        <f>VLOOKUP(I525,edades!$B$3:$D$17,2)</f>
        <v>de 35 a 39 años</v>
      </c>
      <c r="S525" s="46" t="s">
        <v>22</v>
      </c>
      <c r="T525" s="11">
        <v>1</v>
      </c>
      <c r="U525" s="11">
        <v>1</v>
      </c>
    </row>
    <row r="526" spans="1:21" x14ac:dyDescent="0.25">
      <c r="A526" s="11">
        <v>525</v>
      </c>
      <c r="B526" s="11">
        <v>201505</v>
      </c>
      <c r="C526" s="11">
        <v>1234</v>
      </c>
      <c r="D526" s="11">
        <v>1</v>
      </c>
      <c r="E526" s="16" t="s">
        <v>772</v>
      </c>
      <c r="F526" s="16" t="s">
        <v>5</v>
      </c>
      <c r="G526" s="23" t="s">
        <v>1406</v>
      </c>
      <c r="H526" s="13" t="s">
        <v>1277</v>
      </c>
      <c r="I526" s="13">
        <v>70</v>
      </c>
      <c r="J526" s="14">
        <v>42141</v>
      </c>
      <c r="K526" s="11" t="s">
        <v>2074</v>
      </c>
      <c r="L526" s="11" t="s">
        <v>1084</v>
      </c>
      <c r="M526" s="13">
        <v>1</v>
      </c>
      <c r="N526" s="13" t="s">
        <v>2040</v>
      </c>
      <c r="O526" s="13">
        <v>2</v>
      </c>
      <c r="P526" s="13" t="s">
        <v>1277</v>
      </c>
      <c r="Q526" s="11">
        <f>VLOOKUP(I526,edades!$B$3:$D$17,3)</f>
        <v>15</v>
      </c>
      <c r="R526" s="11" t="str">
        <f>VLOOKUP(I526,edades!$B$3:$D$17,2)</f>
        <v>de 65 años a más</v>
      </c>
      <c r="S526" s="46" t="s">
        <v>1084</v>
      </c>
      <c r="T526" s="11">
        <v>1</v>
      </c>
      <c r="U526" s="11">
        <v>1</v>
      </c>
    </row>
    <row r="527" spans="1:21" x14ac:dyDescent="0.25">
      <c r="A527" s="11">
        <v>526</v>
      </c>
      <c r="B527" s="11">
        <v>201505</v>
      </c>
      <c r="C527" s="11">
        <v>1234</v>
      </c>
      <c r="D527" s="11">
        <v>1</v>
      </c>
      <c r="E527" s="16" t="s">
        <v>628</v>
      </c>
      <c r="F527" s="16" t="s">
        <v>5</v>
      </c>
      <c r="G527" s="23" t="s">
        <v>1795</v>
      </c>
      <c r="H527" s="13" t="s">
        <v>1277</v>
      </c>
      <c r="I527" s="13">
        <v>35</v>
      </c>
      <c r="J527" s="14">
        <v>42134</v>
      </c>
      <c r="K527" s="11" t="s">
        <v>2072</v>
      </c>
      <c r="L527" s="11" t="s">
        <v>9</v>
      </c>
      <c r="M527" s="13">
        <v>1</v>
      </c>
      <c r="N527" s="13" t="s">
        <v>2040</v>
      </c>
      <c r="O527" s="13">
        <v>2</v>
      </c>
      <c r="P527" s="13" t="s">
        <v>1277</v>
      </c>
      <c r="Q527" s="11">
        <f>VLOOKUP(I527,edades!$B$3:$D$17,3)</f>
        <v>9</v>
      </c>
      <c r="R527" s="11" t="str">
        <f>VLOOKUP(I527,edades!$B$3:$D$17,2)</f>
        <v>de 35 a 39 años</v>
      </c>
      <c r="S527" s="46" t="s">
        <v>9</v>
      </c>
      <c r="T527" s="11">
        <v>1</v>
      </c>
      <c r="U527" s="11">
        <v>1</v>
      </c>
    </row>
    <row r="528" spans="1:21" x14ac:dyDescent="0.25">
      <c r="A528" s="11">
        <v>527</v>
      </c>
      <c r="B528" s="11">
        <v>201505</v>
      </c>
      <c r="C528" s="11">
        <v>1234</v>
      </c>
      <c r="D528" s="11">
        <v>1</v>
      </c>
      <c r="E528" s="16" t="s">
        <v>896</v>
      </c>
      <c r="F528" s="16" t="s">
        <v>5</v>
      </c>
      <c r="G528" s="23" t="s">
        <v>1403</v>
      </c>
      <c r="H528" s="13" t="s">
        <v>1276</v>
      </c>
      <c r="I528" s="13">
        <v>46</v>
      </c>
      <c r="J528" s="14">
        <v>42141</v>
      </c>
      <c r="K528" s="11" t="s">
        <v>2078</v>
      </c>
      <c r="L528" s="11" t="s">
        <v>1081</v>
      </c>
      <c r="M528" s="13">
        <v>1</v>
      </c>
      <c r="N528" s="13" t="s">
        <v>2040</v>
      </c>
      <c r="O528" s="13">
        <v>1</v>
      </c>
      <c r="P528" s="13" t="s">
        <v>2042</v>
      </c>
      <c r="Q528" s="11">
        <f>VLOOKUP(I528,edades!$B$3:$D$17,3)</f>
        <v>11</v>
      </c>
      <c r="R528" s="11" t="str">
        <f>VLOOKUP(I528,edades!$B$3:$D$17,2)</f>
        <v>de 45 a 49 años</v>
      </c>
      <c r="S528" s="46" t="s">
        <v>1081</v>
      </c>
      <c r="T528" s="11">
        <v>1</v>
      </c>
      <c r="U528" s="11">
        <v>1</v>
      </c>
    </row>
    <row r="529" spans="1:21" x14ac:dyDescent="0.25">
      <c r="A529" s="11">
        <v>528</v>
      </c>
      <c r="B529" s="11">
        <v>201505</v>
      </c>
      <c r="C529" s="11">
        <v>1234</v>
      </c>
      <c r="D529" s="11">
        <v>1</v>
      </c>
      <c r="E529" s="16" t="s">
        <v>623</v>
      </c>
      <c r="F529" s="16" t="s">
        <v>5</v>
      </c>
      <c r="G529" s="23" t="s">
        <v>1592</v>
      </c>
      <c r="H529" s="13" t="s">
        <v>1276</v>
      </c>
      <c r="I529" s="13">
        <v>61</v>
      </c>
      <c r="J529" s="14">
        <v>42132</v>
      </c>
      <c r="K529" s="11" t="s">
        <v>2071</v>
      </c>
      <c r="L529" s="11" t="s">
        <v>1243</v>
      </c>
      <c r="M529" s="13">
        <v>1</v>
      </c>
      <c r="N529" s="13" t="s">
        <v>2075</v>
      </c>
      <c r="O529" s="13">
        <v>1</v>
      </c>
      <c r="P529" s="13" t="s">
        <v>2042</v>
      </c>
      <c r="Q529" s="11">
        <f>VLOOKUP(I529,edades!$B$3:$D$17,3)</f>
        <v>14</v>
      </c>
      <c r="R529" s="11" t="str">
        <f>VLOOKUP(I529,edades!$B$3:$D$17,2)</f>
        <v>de 60 a 64 años</v>
      </c>
      <c r="S529" s="46" t="s">
        <v>1243</v>
      </c>
      <c r="T529" s="11">
        <v>1</v>
      </c>
      <c r="U529" s="11">
        <v>1</v>
      </c>
    </row>
    <row r="530" spans="1:21" x14ac:dyDescent="0.25">
      <c r="A530" s="11">
        <v>529</v>
      </c>
      <c r="B530" s="11">
        <v>201505</v>
      </c>
      <c r="C530" s="11">
        <v>1234</v>
      </c>
      <c r="D530" s="11">
        <v>1</v>
      </c>
      <c r="E530" s="16" t="s">
        <v>771</v>
      </c>
      <c r="F530" s="16" t="s">
        <v>5</v>
      </c>
      <c r="G530" s="23" t="s">
        <v>1774</v>
      </c>
      <c r="H530" s="13" t="s">
        <v>1277</v>
      </c>
      <c r="I530" s="13">
        <v>69</v>
      </c>
      <c r="J530" s="14">
        <v>42125</v>
      </c>
      <c r="K530" s="11" t="s">
        <v>2072</v>
      </c>
      <c r="L530" s="11" t="s">
        <v>10</v>
      </c>
      <c r="M530" s="13">
        <v>1</v>
      </c>
      <c r="N530" s="13" t="s">
        <v>2040</v>
      </c>
      <c r="O530" s="13">
        <v>2</v>
      </c>
      <c r="P530" s="13" t="s">
        <v>1277</v>
      </c>
      <c r="Q530" s="11">
        <f>VLOOKUP(I530,edades!$B$3:$D$17,3)</f>
        <v>15</v>
      </c>
      <c r="R530" s="11" t="str">
        <f>VLOOKUP(I530,edades!$B$3:$D$17,2)</f>
        <v>de 65 años a más</v>
      </c>
      <c r="S530" s="46" t="s">
        <v>10</v>
      </c>
      <c r="T530" s="11">
        <v>1</v>
      </c>
      <c r="U530" s="11">
        <v>1</v>
      </c>
    </row>
    <row r="531" spans="1:21" x14ac:dyDescent="0.25">
      <c r="A531" s="11">
        <v>530</v>
      </c>
      <c r="B531" s="11">
        <v>201505</v>
      </c>
      <c r="C531" s="11">
        <v>1234</v>
      </c>
      <c r="D531" s="11">
        <v>1</v>
      </c>
      <c r="E531" s="16" t="s">
        <v>887</v>
      </c>
      <c r="F531" s="16" t="s">
        <v>5</v>
      </c>
      <c r="G531" s="23" t="s">
        <v>1631</v>
      </c>
      <c r="H531" s="13" t="s">
        <v>1276</v>
      </c>
      <c r="I531" s="13">
        <v>69</v>
      </c>
      <c r="J531" s="14">
        <v>42129</v>
      </c>
      <c r="K531" s="11" t="s">
        <v>2071</v>
      </c>
      <c r="L531" s="11" t="s">
        <v>43</v>
      </c>
      <c r="M531" s="13">
        <v>1</v>
      </c>
      <c r="N531" s="13" t="s">
        <v>2040</v>
      </c>
      <c r="O531" s="13">
        <v>1</v>
      </c>
      <c r="P531" s="13" t="s">
        <v>2042</v>
      </c>
      <c r="Q531" s="11">
        <f>VLOOKUP(I531,edades!$B$3:$D$17,3)</f>
        <v>15</v>
      </c>
      <c r="R531" s="11" t="str">
        <f>VLOOKUP(I531,edades!$B$3:$D$17,2)</f>
        <v>de 65 años a más</v>
      </c>
      <c r="S531" s="46" t="s">
        <v>43</v>
      </c>
      <c r="T531" s="11">
        <v>1</v>
      </c>
      <c r="U531" s="11">
        <v>1</v>
      </c>
    </row>
    <row r="532" spans="1:21" x14ac:dyDescent="0.25">
      <c r="A532" s="11">
        <v>531</v>
      </c>
      <c r="B532" s="11">
        <v>201505</v>
      </c>
      <c r="C532" s="11">
        <v>1234</v>
      </c>
      <c r="D532" s="11">
        <v>1</v>
      </c>
      <c r="E532" s="16" t="s">
        <v>670</v>
      </c>
      <c r="F532" s="16" t="s">
        <v>5</v>
      </c>
      <c r="G532" s="23" t="s">
        <v>1557</v>
      </c>
      <c r="H532" s="13" t="s">
        <v>1277</v>
      </c>
      <c r="I532" s="13">
        <v>59</v>
      </c>
      <c r="J532" s="14">
        <v>42125</v>
      </c>
      <c r="K532" s="11" t="s">
        <v>2071</v>
      </c>
      <c r="L532" s="11" t="s">
        <v>950</v>
      </c>
      <c r="M532" s="13">
        <v>1</v>
      </c>
      <c r="N532" s="13" t="s">
        <v>2040</v>
      </c>
      <c r="O532" s="13">
        <v>2</v>
      </c>
      <c r="P532" s="13" t="s">
        <v>1277</v>
      </c>
      <c r="Q532" s="11">
        <f>VLOOKUP(I532,edades!$B$3:$D$17,3)</f>
        <v>13</v>
      </c>
      <c r="R532" s="11" t="str">
        <f>VLOOKUP(I532,edades!$B$3:$D$17,2)</f>
        <v>de 55 a 59 años</v>
      </c>
      <c r="S532" s="46" t="s">
        <v>950</v>
      </c>
      <c r="T532" s="11">
        <v>1</v>
      </c>
      <c r="U532" s="11">
        <v>1</v>
      </c>
    </row>
    <row r="533" spans="1:21" x14ac:dyDescent="0.25">
      <c r="A533" s="11">
        <v>532</v>
      </c>
      <c r="B533" s="11">
        <v>201505</v>
      </c>
      <c r="C533" s="11">
        <v>1234</v>
      </c>
      <c r="D533" s="11">
        <v>1</v>
      </c>
      <c r="E533" s="16" t="s">
        <v>384</v>
      </c>
      <c r="F533" s="16" t="s">
        <v>5</v>
      </c>
      <c r="G533" s="23" t="s">
        <v>1763</v>
      </c>
      <c r="H533" s="13" t="s">
        <v>1276</v>
      </c>
      <c r="I533" s="13">
        <v>57</v>
      </c>
      <c r="J533" s="14">
        <v>42134</v>
      </c>
      <c r="K533" s="11" t="s">
        <v>2072</v>
      </c>
      <c r="L533" s="11" t="s">
        <v>27</v>
      </c>
      <c r="M533" s="13">
        <v>1</v>
      </c>
      <c r="N533" s="13" t="s">
        <v>2040</v>
      </c>
      <c r="O533" s="13">
        <v>1</v>
      </c>
      <c r="P533" s="13" t="s">
        <v>2042</v>
      </c>
      <c r="Q533" s="11">
        <f>VLOOKUP(I533,edades!$B$3:$D$17,3)</f>
        <v>13</v>
      </c>
      <c r="R533" s="11" t="str">
        <f>VLOOKUP(I533,edades!$B$3:$D$17,2)</f>
        <v>de 55 a 59 años</v>
      </c>
      <c r="S533" s="46" t="s">
        <v>27</v>
      </c>
      <c r="T533" s="11">
        <v>1</v>
      </c>
      <c r="U533" s="11">
        <v>1</v>
      </c>
    </row>
    <row r="534" spans="1:21" x14ac:dyDescent="0.25">
      <c r="A534" s="11">
        <v>533</v>
      </c>
      <c r="B534" s="11">
        <v>201505</v>
      </c>
      <c r="C534" s="11">
        <v>1234</v>
      </c>
      <c r="D534" s="11">
        <v>1</v>
      </c>
      <c r="E534" s="16" t="s">
        <v>470</v>
      </c>
      <c r="F534" s="16" t="s">
        <v>5</v>
      </c>
      <c r="G534" s="23" t="s">
        <v>1850</v>
      </c>
      <c r="H534" s="13" t="s">
        <v>1276</v>
      </c>
      <c r="I534" s="13">
        <v>73</v>
      </c>
      <c r="J534" s="14">
        <v>42125</v>
      </c>
      <c r="K534" s="11" t="s">
        <v>2072</v>
      </c>
      <c r="L534" s="11" t="s">
        <v>185</v>
      </c>
      <c r="M534" s="13">
        <v>1</v>
      </c>
      <c r="N534" s="13" t="s">
        <v>2040</v>
      </c>
      <c r="O534" s="13">
        <v>1</v>
      </c>
      <c r="P534" s="13" t="s">
        <v>2042</v>
      </c>
      <c r="Q534" s="11">
        <f>VLOOKUP(I534,edades!$B$3:$D$17,3)</f>
        <v>15</v>
      </c>
      <c r="R534" s="11" t="str">
        <f>VLOOKUP(I534,edades!$B$3:$D$17,2)</f>
        <v>de 65 años a más</v>
      </c>
      <c r="S534" s="46" t="s">
        <v>185</v>
      </c>
      <c r="T534" s="11">
        <v>1</v>
      </c>
      <c r="U534" s="11">
        <v>1</v>
      </c>
    </row>
    <row r="535" spans="1:21" x14ac:dyDescent="0.25">
      <c r="A535" s="11">
        <v>534</v>
      </c>
      <c r="B535" s="11">
        <v>201505</v>
      </c>
      <c r="C535" s="11">
        <v>1234</v>
      </c>
      <c r="D535" s="11">
        <v>1</v>
      </c>
      <c r="E535" s="16" t="s">
        <v>830</v>
      </c>
      <c r="F535" s="16" t="s">
        <v>5</v>
      </c>
      <c r="G535" s="23" t="s">
        <v>1402</v>
      </c>
      <c r="H535" s="13" t="s">
        <v>1277</v>
      </c>
      <c r="I535" s="13">
        <v>15</v>
      </c>
      <c r="J535" s="14">
        <v>42129</v>
      </c>
      <c r="K535" s="11" t="s">
        <v>2078</v>
      </c>
      <c r="L535" s="11" t="s">
        <v>1179</v>
      </c>
      <c r="M535" s="13">
        <v>1</v>
      </c>
      <c r="N535" s="13" t="s">
        <v>2040</v>
      </c>
      <c r="O535" s="13">
        <v>2</v>
      </c>
      <c r="P535" s="13" t="s">
        <v>1277</v>
      </c>
      <c r="Q535" s="11">
        <f>VLOOKUP(I535,edades!$B$3:$D$17,3)</f>
        <v>5</v>
      </c>
      <c r="R535" s="11" t="str">
        <f>VLOOKUP(I535,edades!$B$3:$D$17,2)</f>
        <v>de 15 a 19 años</v>
      </c>
      <c r="S535" s="46" t="s">
        <v>1179</v>
      </c>
      <c r="T535" s="11">
        <v>1</v>
      </c>
      <c r="U535" s="11">
        <v>1</v>
      </c>
    </row>
    <row r="536" spans="1:21" x14ac:dyDescent="0.25">
      <c r="A536" s="11">
        <v>535</v>
      </c>
      <c r="B536" s="11">
        <v>201505</v>
      </c>
      <c r="C536" s="11">
        <v>1234</v>
      </c>
      <c r="D536" s="11">
        <v>1</v>
      </c>
      <c r="E536" s="16" t="s">
        <v>662</v>
      </c>
      <c r="F536" s="16" t="s">
        <v>5</v>
      </c>
      <c r="G536" s="23" t="s">
        <v>1761</v>
      </c>
      <c r="H536" s="13" t="s">
        <v>1277</v>
      </c>
      <c r="I536" s="13">
        <v>82</v>
      </c>
      <c r="J536" s="14">
        <v>42135</v>
      </c>
      <c r="K536" s="11" t="s">
        <v>2072</v>
      </c>
      <c r="L536" s="11" t="s">
        <v>72</v>
      </c>
      <c r="M536" s="13">
        <v>1</v>
      </c>
      <c r="N536" s="13" t="s">
        <v>2040</v>
      </c>
      <c r="O536" s="13">
        <v>2</v>
      </c>
      <c r="P536" s="13" t="s">
        <v>1277</v>
      </c>
      <c r="Q536" s="11">
        <f>VLOOKUP(I536,edades!$B$3:$D$17,3)</f>
        <v>15</v>
      </c>
      <c r="R536" s="11" t="str">
        <f>VLOOKUP(I536,edades!$B$3:$D$17,2)</f>
        <v>de 65 años a más</v>
      </c>
      <c r="S536" s="46" t="s">
        <v>72</v>
      </c>
      <c r="T536" s="11">
        <v>1</v>
      </c>
      <c r="U536" s="11">
        <v>1</v>
      </c>
    </row>
    <row r="537" spans="1:21" x14ac:dyDescent="0.25">
      <c r="A537" s="11">
        <v>536</v>
      </c>
      <c r="B537" s="11">
        <v>201505</v>
      </c>
      <c r="C537" s="11">
        <v>1234</v>
      </c>
      <c r="D537" s="11">
        <v>1</v>
      </c>
      <c r="E537" s="16" t="s">
        <v>373</v>
      </c>
      <c r="F537" s="16" t="s">
        <v>5</v>
      </c>
      <c r="G537" s="23" t="s">
        <v>1764</v>
      </c>
      <c r="H537" s="13" t="s">
        <v>1277</v>
      </c>
      <c r="I537" s="13">
        <v>52</v>
      </c>
      <c r="J537" s="14">
        <v>42134</v>
      </c>
      <c r="K537" s="11" t="s">
        <v>2072</v>
      </c>
      <c r="L537" s="11" t="s">
        <v>16</v>
      </c>
      <c r="M537" s="13">
        <v>1</v>
      </c>
      <c r="N537" s="13" t="s">
        <v>2040</v>
      </c>
      <c r="O537" s="13">
        <v>2</v>
      </c>
      <c r="P537" s="13" t="s">
        <v>1277</v>
      </c>
      <c r="Q537" s="11">
        <f>VLOOKUP(I537,edades!$B$3:$D$17,3)</f>
        <v>12</v>
      </c>
      <c r="R537" s="11" t="str">
        <f>VLOOKUP(I537,edades!$B$3:$D$17,2)</f>
        <v>de 50 a 54 años</v>
      </c>
      <c r="S537" s="46" t="s">
        <v>16</v>
      </c>
      <c r="T537" s="11">
        <v>1</v>
      </c>
      <c r="U537" s="11">
        <v>1</v>
      </c>
    </row>
    <row r="538" spans="1:21" x14ac:dyDescent="0.25">
      <c r="A538" s="11">
        <v>537</v>
      </c>
      <c r="B538" s="11">
        <v>201505</v>
      </c>
      <c r="C538" s="11">
        <v>1234</v>
      </c>
      <c r="D538" s="11">
        <v>1</v>
      </c>
      <c r="E538" s="16" t="s">
        <v>854</v>
      </c>
      <c r="F538" s="16" t="s">
        <v>5</v>
      </c>
      <c r="G538" s="23" t="s">
        <v>1684</v>
      </c>
      <c r="H538" s="13" t="s">
        <v>1277</v>
      </c>
      <c r="I538" s="13">
        <v>74</v>
      </c>
      <c r="J538" s="14">
        <v>42129</v>
      </c>
      <c r="K538" s="11" t="s">
        <v>2071</v>
      </c>
      <c r="L538" s="11" t="s">
        <v>13</v>
      </c>
      <c r="M538" s="13">
        <v>1</v>
      </c>
      <c r="N538" s="13" t="s">
        <v>2040</v>
      </c>
      <c r="O538" s="13">
        <v>2</v>
      </c>
      <c r="P538" s="13" t="s">
        <v>1277</v>
      </c>
      <c r="Q538" s="11">
        <f>VLOOKUP(I538,edades!$B$3:$D$17,3)</f>
        <v>15</v>
      </c>
      <c r="R538" s="11" t="str">
        <f>VLOOKUP(I538,edades!$B$3:$D$17,2)</f>
        <v>de 65 años a más</v>
      </c>
      <c r="S538" s="46" t="s">
        <v>13</v>
      </c>
      <c r="T538" s="11">
        <v>1</v>
      </c>
      <c r="U538" s="11">
        <v>1</v>
      </c>
    </row>
    <row r="539" spans="1:21" x14ac:dyDescent="0.25">
      <c r="A539" s="11">
        <v>538</v>
      </c>
      <c r="B539" s="11">
        <v>201505</v>
      </c>
      <c r="C539" s="11">
        <v>1234</v>
      </c>
      <c r="D539" s="11">
        <v>1</v>
      </c>
      <c r="E539" s="16" t="s">
        <v>486</v>
      </c>
      <c r="F539" s="16" t="s">
        <v>5</v>
      </c>
      <c r="G539" s="23" t="s">
        <v>1461</v>
      </c>
      <c r="H539" s="13" t="s">
        <v>1277</v>
      </c>
      <c r="I539" s="13">
        <v>46</v>
      </c>
      <c r="J539" s="14">
        <v>42135</v>
      </c>
      <c r="K539" s="11" t="s">
        <v>2074</v>
      </c>
      <c r="L539" s="11" t="s">
        <v>262</v>
      </c>
      <c r="M539" s="13">
        <v>1</v>
      </c>
      <c r="N539" s="13" t="s">
        <v>2040</v>
      </c>
      <c r="O539" s="13">
        <v>2</v>
      </c>
      <c r="P539" s="13" t="s">
        <v>1277</v>
      </c>
      <c r="Q539" s="11">
        <f>VLOOKUP(I539,edades!$B$3:$D$17,3)</f>
        <v>11</v>
      </c>
      <c r="R539" s="11" t="str">
        <f>VLOOKUP(I539,edades!$B$3:$D$17,2)</f>
        <v>de 45 a 49 años</v>
      </c>
      <c r="S539" s="46" t="s">
        <v>262</v>
      </c>
      <c r="T539" s="11">
        <v>1</v>
      </c>
      <c r="U539" s="11">
        <v>1</v>
      </c>
    </row>
    <row r="540" spans="1:21" x14ac:dyDescent="0.25">
      <c r="A540" s="11">
        <v>539</v>
      </c>
      <c r="B540" s="11">
        <v>201505</v>
      </c>
      <c r="C540" s="11">
        <v>1234</v>
      </c>
      <c r="D540" s="11">
        <v>1</v>
      </c>
      <c r="E540" s="16" t="s">
        <v>450</v>
      </c>
      <c r="F540" s="16" t="s">
        <v>5</v>
      </c>
      <c r="G540" s="23" t="s">
        <v>1562</v>
      </c>
      <c r="H540" s="13" t="s">
        <v>1276</v>
      </c>
      <c r="I540" s="13">
        <v>28</v>
      </c>
      <c r="J540" s="14">
        <v>42125</v>
      </c>
      <c r="K540" s="11" t="s">
        <v>2071</v>
      </c>
      <c r="L540" s="11" t="s">
        <v>964</v>
      </c>
      <c r="M540" s="13">
        <v>1</v>
      </c>
      <c r="N540" s="13" t="s">
        <v>2075</v>
      </c>
      <c r="O540" s="13">
        <v>1</v>
      </c>
      <c r="P540" s="13" t="s">
        <v>2042</v>
      </c>
      <c r="Q540" s="11">
        <f>VLOOKUP(I540,edades!$B$3:$D$17,3)</f>
        <v>7</v>
      </c>
      <c r="R540" s="11" t="str">
        <f>VLOOKUP(I540,edades!$B$3:$D$17,2)</f>
        <v>de 25 a 29 años</v>
      </c>
      <c r="S540" s="46" t="s">
        <v>964</v>
      </c>
      <c r="T540" s="11">
        <v>1</v>
      </c>
      <c r="U540" s="11">
        <v>1</v>
      </c>
    </row>
    <row r="541" spans="1:21" x14ac:dyDescent="0.25">
      <c r="A541" s="11">
        <v>540</v>
      </c>
      <c r="B541" s="11">
        <v>201505</v>
      </c>
      <c r="C541" s="11">
        <v>1234</v>
      </c>
      <c r="D541" s="11">
        <v>1</v>
      </c>
      <c r="E541" s="16" t="s">
        <v>385</v>
      </c>
      <c r="F541" s="16" t="s">
        <v>5</v>
      </c>
      <c r="G541" s="23" t="s">
        <v>1415</v>
      </c>
      <c r="H541" s="13" t="s">
        <v>1277</v>
      </c>
      <c r="I541" s="13">
        <v>67</v>
      </c>
      <c r="J541" s="14">
        <v>42129</v>
      </c>
      <c r="K541" s="11" t="s">
        <v>2078</v>
      </c>
      <c r="L541" s="11" t="s">
        <v>1156</v>
      </c>
      <c r="M541" s="13">
        <v>1</v>
      </c>
      <c r="N541" s="13" t="s">
        <v>2040</v>
      </c>
      <c r="O541" s="13">
        <v>2</v>
      </c>
      <c r="P541" s="13" t="s">
        <v>1277</v>
      </c>
      <c r="Q541" s="11">
        <f>VLOOKUP(I541,edades!$B$3:$D$17,3)</f>
        <v>15</v>
      </c>
      <c r="R541" s="11" t="str">
        <f>VLOOKUP(I541,edades!$B$3:$D$17,2)</f>
        <v>de 65 años a más</v>
      </c>
      <c r="S541" s="46" t="s">
        <v>1156</v>
      </c>
      <c r="T541" s="11">
        <v>1</v>
      </c>
      <c r="U541" s="11">
        <v>1</v>
      </c>
    </row>
    <row r="542" spans="1:21" x14ac:dyDescent="0.25">
      <c r="A542" s="11">
        <v>541</v>
      </c>
      <c r="B542" s="11">
        <v>201505</v>
      </c>
      <c r="C542" s="11">
        <v>1234</v>
      </c>
      <c r="D542" s="11">
        <v>1</v>
      </c>
      <c r="E542" s="16" t="s">
        <v>595</v>
      </c>
      <c r="F542" s="16" t="s">
        <v>5</v>
      </c>
      <c r="G542" s="26" t="s">
        <v>1274</v>
      </c>
      <c r="H542" s="13" t="s">
        <v>1277</v>
      </c>
      <c r="I542" s="13">
        <v>34</v>
      </c>
      <c r="J542" s="14">
        <v>42154</v>
      </c>
      <c r="K542" s="11" t="s">
        <v>2073</v>
      </c>
      <c r="L542" s="35" t="s">
        <v>1079</v>
      </c>
      <c r="M542" s="13">
        <v>1</v>
      </c>
      <c r="N542" s="13" t="s">
        <v>2040</v>
      </c>
      <c r="O542" s="13">
        <v>2</v>
      </c>
      <c r="P542" s="13" t="s">
        <v>1277</v>
      </c>
      <c r="Q542" s="11">
        <f>VLOOKUP(I542,edades!$B$3:$D$17,3)</f>
        <v>9</v>
      </c>
      <c r="R542" s="11" t="str">
        <f>VLOOKUP(I542,edades!$B$3:$D$17,2)</f>
        <v>de 35 a 39 años</v>
      </c>
      <c r="S542" s="46" t="s">
        <v>1079</v>
      </c>
      <c r="T542" s="26">
        <v>1</v>
      </c>
      <c r="U542" s="35">
        <v>1</v>
      </c>
    </row>
    <row r="543" spans="1:21" x14ac:dyDescent="0.25">
      <c r="A543" s="11">
        <v>542</v>
      </c>
      <c r="B543" s="11">
        <v>201505</v>
      </c>
      <c r="C543" s="11">
        <v>1234</v>
      </c>
      <c r="D543" s="11">
        <v>1</v>
      </c>
      <c r="E543" s="16" t="s">
        <v>377</v>
      </c>
      <c r="F543" s="16" t="s">
        <v>5</v>
      </c>
      <c r="G543" s="23" t="s">
        <v>1397</v>
      </c>
      <c r="H543" s="13" t="s">
        <v>1277</v>
      </c>
      <c r="I543" s="13">
        <v>4</v>
      </c>
      <c r="J543" s="14">
        <v>42125</v>
      </c>
      <c r="K543" s="11" t="s">
        <v>2074</v>
      </c>
      <c r="L543" s="11" t="s">
        <v>75</v>
      </c>
      <c r="M543" s="13">
        <v>1</v>
      </c>
      <c r="N543" s="13" t="s">
        <v>2040</v>
      </c>
      <c r="O543" s="13">
        <v>2</v>
      </c>
      <c r="P543" s="13" t="s">
        <v>1277</v>
      </c>
      <c r="Q543" s="11">
        <f>VLOOKUP(I543,edades!$B$3:$D$17,3)</f>
        <v>2</v>
      </c>
      <c r="R543" s="11" t="str">
        <f>VLOOKUP(I543,edades!$B$3:$D$17,2)</f>
        <v>de 1 a 4 años</v>
      </c>
      <c r="S543" s="46" t="s">
        <v>75</v>
      </c>
      <c r="T543" s="11">
        <v>1</v>
      </c>
      <c r="U543" s="11">
        <v>1</v>
      </c>
    </row>
    <row r="544" spans="1:21" x14ac:dyDescent="0.25">
      <c r="A544" s="11">
        <v>543</v>
      </c>
      <c r="B544" s="11">
        <v>201505</v>
      </c>
      <c r="C544" s="11">
        <v>1234</v>
      </c>
      <c r="D544" s="11">
        <v>1</v>
      </c>
      <c r="E544" s="16" t="s">
        <v>867</v>
      </c>
      <c r="F544" s="16" t="s">
        <v>5</v>
      </c>
      <c r="G544" s="23" t="s">
        <v>1492</v>
      </c>
      <c r="H544" s="13" t="s">
        <v>1277</v>
      </c>
      <c r="I544" s="13">
        <v>63</v>
      </c>
      <c r="J544" s="14">
        <v>42135</v>
      </c>
      <c r="K544" s="11" t="s">
        <v>2074</v>
      </c>
      <c r="L544" s="11" t="s">
        <v>1233</v>
      </c>
      <c r="M544" s="13">
        <v>1</v>
      </c>
      <c r="N544" s="13" t="s">
        <v>2040</v>
      </c>
      <c r="O544" s="13">
        <v>2</v>
      </c>
      <c r="P544" s="13" t="s">
        <v>1277</v>
      </c>
      <c r="Q544" s="11">
        <f>VLOOKUP(I544,edades!$B$3:$D$17,3)</f>
        <v>14</v>
      </c>
      <c r="R544" s="11" t="str">
        <f>VLOOKUP(I544,edades!$B$3:$D$17,2)</f>
        <v>de 60 a 64 años</v>
      </c>
      <c r="S544" s="46" t="s">
        <v>1233</v>
      </c>
      <c r="T544" s="11">
        <v>1</v>
      </c>
      <c r="U544" s="11">
        <v>1</v>
      </c>
    </row>
    <row r="545" spans="1:21" x14ac:dyDescent="0.25">
      <c r="A545" s="11">
        <v>544</v>
      </c>
      <c r="B545" s="11">
        <v>201505</v>
      </c>
      <c r="C545" s="11">
        <v>1234</v>
      </c>
      <c r="D545" s="11">
        <v>1</v>
      </c>
      <c r="E545" s="16" t="s">
        <v>651</v>
      </c>
      <c r="F545" s="16" t="s">
        <v>5</v>
      </c>
      <c r="G545" s="23" t="s">
        <v>1340</v>
      </c>
      <c r="H545" s="13" t="s">
        <v>1277</v>
      </c>
      <c r="I545" s="13">
        <v>41</v>
      </c>
      <c r="J545" s="14">
        <v>42133</v>
      </c>
      <c r="K545" s="11" t="s">
        <v>2073</v>
      </c>
      <c r="L545" s="11" t="s">
        <v>1024</v>
      </c>
      <c r="M545" s="13">
        <v>1</v>
      </c>
      <c r="N545" s="13" t="s">
        <v>2040</v>
      </c>
      <c r="O545" s="13">
        <v>2</v>
      </c>
      <c r="P545" s="13" t="s">
        <v>1277</v>
      </c>
      <c r="Q545" s="11">
        <f>VLOOKUP(I545,edades!$B$3:$D$17,3)</f>
        <v>10</v>
      </c>
      <c r="R545" s="11" t="str">
        <f>VLOOKUP(I545,edades!$B$3:$D$17,2)</f>
        <v>de 40 a 44 años</v>
      </c>
      <c r="S545" s="46" t="s">
        <v>1024</v>
      </c>
      <c r="T545" s="11">
        <v>1</v>
      </c>
      <c r="U545" s="11">
        <v>1</v>
      </c>
    </row>
  </sheetData>
  <autoFilter ref="A1:U545"/>
  <sortState ref="A2:U545">
    <sortCondition ref="A2:A54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workbookViewId="0">
      <selection activeCell="G27" sqref="G27"/>
    </sheetView>
  </sheetViews>
  <sheetFormatPr baseColWidth="10" defaultRowHeight="15" x14ac:dyDescent="0.25"/>
  <cols>
    <col min="2" max="2" width="17.5703125" customWidth="1"/>
    <col min="3" max="3" width="11" customWidth="1"/>
    <col min="5" max="5" width="25.7109375" bestFit="1" customWidth="1"/>
    <col min="6" max="6" width="10.140625" customWidth="1"/>
    <col min="11" max="11" width="4.5703125" customWidth="1"/>
    <col min="12" max="12" width="6.7109375" customWidth="1"/>
    <col min="13" max="13" width="4.28515625" customWidth="1"/>
    <col min="14" max="14" width="6.7109375" customWidth="1"/>
  </cols>
  <sheetData>
    <row r="1" spans="2:16" x14ac:dyDescent="0.25">
      <c r="N1" s="3"/>
    </row>
    <row r="2" spans="2:16" x14ac:dyDescent="0.25">
      <c r="E2" s="2" t="s">
        <v>2076</v>
      </c>
      <c r="F2" s="3">
        <v>1</v>
      </c>
    </row>
    <row r="4" spans="2:16" x14ac:dyDescent="0.25">
      <c r="B4" s="2" t="s">
        <v>937</v>
      </c>
      <c r="C4" t="s">
        <v>2061</v>
      </c>
      <c r="E4" s="2" t="s">
        <v>937</v>
      </c>
      <c r="F4" t="s">
        <v>2062</v>
      </c>
      <c r="L4" s="6"/>
      <c r="M4" s="4"/>
      <c r="N4" s="4"/>
    </row>
    <row r="5" spans="2:16" x14ac:dyDescent="0.25">
      <c r="B5" s="6">
        <v>1</v>
      </c>
      <c r="C5" s="4">
        <v>165</v>
      </c>
      <c r="E5" s="6">
        <v>1</v>
      </c>
      <c r="F5" s="4">
        <v>164</v>
      </c>
    </row>
    <row r="6" spans="2:16" x14ac:dyDescent="0.25">
      <c r="B6" s="5">
        <v>1</v>
      </c>
      <c r="C6" s="4">
        <v>2</v>
      </c>
      <c r="E6" s="5">
        <v>1</v>
      </c>
      <c r="F6" s="4">
        <v>2</v>
      </c>
      <c r="H6">
        <v>201607</v>
      </c>
      <c r="I6" t="s">
        <v>2085</v>
      </c>
      <c r="J6" t="s">
        <v>2085</v>
      </c>
      <c r="K6">
        <v>1</v>
      </c>
      <c r="L6" s="5">
        <v>1</v>
      </c>
      <c r="M6" s="4">
        <v>2</v>
      </c>
      <c r="N6" s="4">
        <v>2</v>
      </c>
      <c r="P6" t="str">
        <f>CONCATENATE(H6,"|",I6,"|",J6,"|",K6,"|",L6,"|",M6,"|",N6)</f>
        <v>201607|00001234|00001234|1|1|2|2</v>
      </c>
    </row>
    <row r="7" spans="2:16" x14ac:dyDescent="0.25">
      <c r="B7" s="5">
        <v>2</v>
      </c>
      <c r="C7" s="4">
        <v>9</v>
      </c>
      <c r="E7" s="5">
        <v>2</v>
      </c>
      <c r="F7" s="4">
        <v>9</v>
      </c>
      <c r="H7">
        <v>201608</v>
      </c>
      <c r="I7" t="s">
        <v>2085</v>
      </c>
      <c r="J7" t="s">
        <v>2085</v>
      </c>
      <c r="K7">
        <v>1</v>
      </c>
      <c r="L7" s="5">
        <v>2</v>
      </c>
      <c r="M7" s="4">
        <v>9</v>
      </c>
      <c r="N7" s="4">
        <v>9</v>
      </c>
      <c r="P7" t="str">
        <f t="shared" ref="P7:P35" si="0">CONCATENATE(H7,"|",I7,"|",J7,"|",K7,"|",L7,"|",M7,"|",N7)</f>
        <v>201608|00001234|00001234|1|2|9|9</v>
      </c>
    </row>
    <row r="8" spans="2:16" x14ac:dyDescent="0.25">
      <c r="B8" s="5">
        <v>3</v>
      </c>
      <c r="C8" s="4">
        <v>5</v>
      </c>
      <c r="E8" s="5">
        <v>3</v>
      </c>
      <c r="F8" s="4">
        <v>5</v>
      </c>
      <c r="H8">
        <v>201609</v>
      </c>
      <c r="I8" t="s">
        <v>2085</v>
      </c>
      <c r="J8" t="s">
        <v>2085</v>
      </c>
      <c r="K8">
        <v>1</v>
      </c>
      <c r="L8" s="5">
        <v>3</v>
      </c>
      <c r="M8" s="4">
        <v>5</v>
      </c>
      <c r="N8" s="4">
        <v>5</v>
      </c>
      <c r="P8" t="str">
        <f t="shared" si="0"/>
        <v>201609|00001234|00001234|1|3|5|5</v>
      </c>
    </row>
    <row r="9" spans="2:16" x14ac:dyDescent="0.25">
      <c r="B9" s="5">
        <v>4</v>
      </c>
      <c r="C9" s="4">
        <v>2</v>
      </c>
      <c r="E9" s="5">
        <v>4</v>
      </c>
      <c r="F9" s="4">
        <v>2</v>
      </c>
      <c r="H9">
        <v>201610</v>
      </c>
      <c r="I9" t="s">
        <v>2085</v>
      </c>
      <c r="J9" t="s">
        <v>2085</v>
      </c>
      <c r="K9">
        <v>1</v>
      </c>
      <c r="L9" s="5">
        <v>4</v>
      </c>
      <c r="M9" s="4">
        <v>2</v>
      </c>
      <c r="N9" s="4">
        <v>2</v>
      </c>
      <c r="P9" t="str">
        <f t="shared" si="0"/>
        <v>201610|00001234|00001234|1|4|2|2</v>
      </c>
    </row>
    <row r="10" spans="2:16" x14ac:dyDescent="0.25">
      <c r="B10" s="5">
        <v>5</v>
      </c>
      <c r="C10" s="4">
        <v>6</v>
      </c>
      <c r="E10" s="5">
        <v>5</v>
      </c>
      <c r="F10" s="4">
        <v>6</v>
      </c>
      <c r="H10">
        <v>201611</v>
      </c>
      <c r="I10" t="s">
        <v>2085</v>
      </c>
      <c r="J10" t="s">
        <v>2085</v>
      </c>
      <c r="K10">
        <v>1</v>
      </c>
      <c r="L10" s="5">
        <v>5</v>
      </c>
      <c r="M10" s="4">
        <v>6</v>
      </c>
      <c r="N10" s="4">
        <v>6</v>
      </c>
      <c r="P10" t="str">
        <f t="shared" si="0"/>
        <v>201611|00001234|00001234|1|5|6|6</v>
      </c>
    </row>
    <row r="11" spans="2:16" x14ac:dyDescent="0.25">
      <c r="B11" s="5">
        <v>6</v>
      </c>
      <c r="C11" s="4">
        <v>4</v>
      </c>
      <c r="E11" s="5">
        <v>6</v>
      </c>
      <c r="F11" s="4">
        <v>4</v>
      </c>
      <c r="H11">
        <v>201612</v>
      </c>
      <c r="I11" t="s">
        <v>2085</v>
      </c>
      <c r="J11" t="s">
        <v>2085</v>
      </c>
      <c r="K11">
        <v>1</v>
      </c>
      <c r="L11" s="5">
        <v>6</v>
      </c>
      <c r="M11" s="4">
        <v>4</v>
      </c>
      <c r="N11" s="4">
        <v>4</v>
      </c>
      <c r="P11" t="str">
        <f t="shared" si="0"/>
        <v>201612|00001234|00001234|1|6|4|4</v>
      </c>
    </row>
    <row r="12" spans="2:16" x14ac:dyDescent="0.25">
      <c r="B12" s="5">
        <v>7</v>
      </c>
      <c r="C12" s="4">
        <v>7</v>
      </c>
      <c r="E12" s="5">
        <v>7</v>
      </c>
      <c r="F12" s="4">
        <v>7</v>
      </c>
      <c r="H12">
        <v>201613</v>
      </c>
      <c r="I12" t="s">
        <v>2085</v>
      </c>
      <c r="J12" t="s">
        <v>2085</v>
      </c>
      <c r="K12">
        <v>1</v>
      </c>
      <c r="L12" s="5">
        <v>7</v>
      </c>
      <c r="M12" s="4">
        <v>7</v>
      </c>
      <c r="N12" s="4">
        <v>7</v>
      </c>
      <c r="P12" t="str">
        <f t="shared" si="0"/>
        <v>201613|00001234|00001234|1|7|7|7</v>
      </c>
    </row>
    <row r="13" spans="2:16" x14ac:dyDescent="0.25">
      <c r="B13" s="5">
        <v>8</v>
      </c>
      <c r="C13" s="4">
        <v>11</v>
      </c>
      <c r="E13" s="5">
        <v>8</v>
      </c>
      <c r="F13" s="4">
        <v>11</v>
      </c>
      <c r="H13">
        <v>201614</v>
      </c>
      <c r="I13" t="s">
        <v>2085</v>
      </c>
      <c r="J13" t="s">
        <v>2085</v>
      </c>
      <c r="K13">
        <v>1</v>
      </c>
      <c r="L13" s="5">
        <v>8</v>
      </c>
      <c r="M13" s="4">
        <v>11</v>
      </c>
      <c r="N13" s="4">
        <v>11</v>
      </c>
      <c r="P13" t="str">
        <f t="shared" si="0"/>
        <v>201614|00001234|00001234|1|8|11|11</v>
      </c>
    </row>
    <row r="14" spans="2:16" x14ac:dyDescent="0.25">
      <c r="B14" s="5">
        <v>9</v>
      </c>
      <c r="C14" s="4">
        <v>8</v>
      </c>
      <c r="E14" s="5">
        <v>9</v>
      </c>
      <c r="F14" s="4">
        <v>8</v>
      </c>
      <c r="H14">
        <v>201615</v>
      </c>
      <c r="I14" t="s">
        <v>2085</v>
      </c>
      <c r="J14" t="s">
        <v>2085</v>
      </c>
      <c r="K14">
        <v>1</v>
      </c>
      <c r="L14" s="5">
        <v>9</v>
      </c>
      <c r="M14" s="4">
        <v>8</v>
      </c>
      <c r="N14" s="4">
        <v>8</v>
      </c>
      <c r="P14" t="str">
        <f t="shared" si="0"/>
        <v>201615|00001234|00001234|1|9|8|8</v>
      </c>
    </row>
    <row r="15" spans="2:16" x14ac:dyDescent="0.25">
      <c r="B15" s="5">
        <v>10</v>
      </c>
      <c r="C15" s="4">
        <v>7</v>
      </c>
      <c r="E15" s="5">
        <v>10</v>
      </c>
      <c r="F15" s="4">
        <v>7</v>
      </c>
      <c r="H15">
        <v>201616</v>
      </c>
      <c r="I15" t="s">
        <v>2085</v>
      </c>
      <c r="J15" t="s">
        <v>2085</v>
      </c>
      <c r="K15">
        <v>1</v>
      </c>
      <c r="L15" s="5">
        <v>10</v>
      </c>
      <c r="M15" s="4">
        <v>7</v>
      </c>
      <c r="N15" s="4">
        <v>7</v>
      </c>
      <c r="P15" t="str">
        <f t="shared" si="0"/>
        <v>201616|00001234|00001234|1|10|7|7</v>
      </c>
    </row>
    <row r="16" spans="2:16" x14ac:dyDescent="0.25">
      <c r="B16" s="5">
        <v>11</v>
      </c>
      <c r="C16" s="4">
        <v>14</v>
      </c>
      <c r="E16" s="5">
        <v>11</v>
      </c>
      <c r="F16" s="4">
        <v>14</v>
      </c>
      <c r="H16">
        <v>201617</v>
      </c>
      <c r="I16" t="s">
        <v>2085</v>
      </c>
      <c r="J16" t="s">
        <v>2085</v>
      </c>
      <c r="K16">
        <v>1</v>
      </c>
      <c r="L16" s="5">
        <v>11</v>
      </c>
      <c r="M16" s="4">
        <v>14</v>
      </c>
      <c r="N16" s="4">
        <v>14</v>
      </c>
      <c r="P16" t="str">
        <f t="shared" si="0"/>
        <v>201617|00001234|00001234|1|11|14|14</v>
      </c>
    </row>
    <row r="17" spans="2:16" x14ac:dyDescent="0.25">
      <c r="B17" s="5">
        <v>12</v>
      </c>
      <c r="C17" s="4">
        <v>9</v>
      </c>
      <c r="E17" s="5">
        <v>12</v>
      </c>
      <c r="F17" s="4">
        <v>9</v>
      </c>
      <c r="H17">
        <v>201618</v>
      </c>
      <c r="I17" t="s">
        <v>2085</v>
      </c>
      <c r="J17" t="s">
        <v>2085</v>
      </c>
      <c r="K17">
        <v>1</v>
      </c>
      <c r="L17" s="5">
        <v>12</v>
      </c>
      <c r="M17" s="4">
        <v>9</v>
      </c>
      <c r="N17" s="4">
        <v>9</v>
      </c>
      <c r="P17" t="str">
        <f t="shared" si="0"/>
        <v>201618|00001234|00001234|1|12|9|9</v>
      </c>
    </row>
    <row r="18" spans="2:16" x14ac:dyDescent="0.25">
      <c r="B18" s="5">
        <v>13</v>
      </c>
      <c r="C18" s="4">
        <v>12</v>
      </c>
      <c r="E18" s="5">
        <v>13</v>
      </c>
      <c r="F18" s="4">
        <v>12</v>
      </c>
      <c r="H18">
        <v>201619</v>
      </c>
      <c r="I18" t="s">
        <v>2085</v>
      </c>
      <c r="J18" t="s">
        <v>2085</v>
      </c>
      <c r="K18">
        <v>1</v>
      </c>
      <c r="L18" s="5">
        <v>13</v>
      </c>
      <c r="M18" s="4">
        <v>12</v>
      </c>
      <c r="N18" s="4">
        <v>12</v>
      </c>
      <c r="P18" t="str">
        <f t="shared" si="0"/>
        <v>201619|00001234|00001234|1|13|12|12</v>
      </c>
    </row>
    <row r="19" spans="2:16" x14ac:dyDescent="0.25">
      <c r="B19" s="5">
        <v>14</v>
      </c>
      <c r="C19" s="4">
        <v>11</v>
      </c>
      <c r="E19" s="5">
        <v>14</v>
      </c>
      <c r="F19" s="4">
        <v>11</v>
      </c>
      <c r="H19">
        <v>201620</v>
      </c>
      <c r="I19" t="s">
        <v>2085</v>
      </c>
      <c r="J19" t="s">
        <v>2085</v>
      </c>
      <c r="K19">
        <v>1</v>
      </c>
      <c r="L19" s="5">
        <v>14</v>
      </c>
      <c r="M19" s="4">
        <v>11</v>
      </c>
      <c r="N19" s="4">
        <v>11</v>
      </c>
      <c r="P19" t="str">
        <f t="shared" si="0"/>
        <v>201620|00001234|00001234|1|14|11|11</v>
      </c>
    </row>
    <row r="20" spans="2:16" x14ac:dyDescent="0.25">
      <c r="B20" s="5">
        <v>15</v>
      </c>
      <c r="C20" s="4">
        <v>58</v>
      </c>
      <c r="E20" s="5">
        <v>15</v>
      </c>
      <c r="F20" s="4">
        <v>57</v>
      </c>
      <c r="H20">
        <v>201621</v>
      </c>
      <c r="I20" t="s">
        <v>2085</v>
      </c>
      <c r="J20" t="s">
        <v>2085</v>
      </c>
      <c r="K20">
        <v>1</v>
      </c>
      <c r="L20" s="5">
        <v>15</v>
      </c>
      <c r="M20" s="4">
        <v>58</v>
      </c>
      <c r="N20" s="4">
        <v>57</v>
      </c>
      <c r="P20" t="str">
        <f t="shared" si="0"/>
        <v>201621|00001234|00001234|1|15|58|57</v>
      </c>
    </row>
    <row r="21" spans="2:16" x14ac:dyDescent="0.25">
      <c r="B21" s="6">
        <v>2</v>
      </c>
      <c r="C21" s="4">
        <v>379</v>
      </c>
      <c r="E21" s="6">
        <v>2</v>
      </c>
      <c r="F21" s="4">
        <v>357</v>
      </c>
      <c r="H21">
        <v>201622</v>
      </c>
      <c r="I21" t="s">
        <v>2085</v>
      </c>
      <c r="J21" t="s">
        <v>2085</v>
      </c>
      <c r="K21">
        <v>2</v>
      </c>
      <c r="L21" s="5">
        <v>1</v>
      </c>
      <c r="M21" s="4">
        <v>1</v>
      </c>
      <c r="N21" s="4">
        <v>1</v>
      </c>
      <c r="P21" t="str">
        <f t="shared" si="0"/>
        <v>201622|00001234|00001234|2|1|1|1</v>
      </c>
    </row>
    <row r="22" spans="2:16" x14ac:dyDescent="0.25">
      <c r="B22" s="5">
        <v>1</v>
      </c>
      <c r="C22" s="4">
        <v>1</v>
      </c>
      <c r="E22" s="5">
        <v>1</v>
      </c>
      <c r="F22" s="4">
        <v>1</v>
      </c>
      <c r="H22">
        <v>201623</v>
      </c>
      <c r="I22" t="s">
        <v>2085</v>
      </c>
      <c r="J22" t="s">
        <v>2085</v>
      </c>
      <c r="K22">
        <v>2</v>
      </c>
      <c r="L22" s="5">
        <v>2</v>
      </c>
      <c r="M22" s="4">
        <v>8</v>
      </c>
      <c r="N22" s="4">
        <v>8</v>
      </c>
      <c r="P22" t="str">
        <f t="shared" si="0"/>
        <v>201623|00001234|00001234|2|2|8|8</v>
      </c>
    </row>
    <row r="23" spans="2:16" x14ac:dyDescent="0.25">
      <c r="B23" s="5">
        <v>2</v>
      </c>
      <c r="C23" s="4">
        <v>8</v>
      </c>
      <c r="E23" s="5">
        <v>2</v>
      </c>
      <c r="F23" s="4">
        <v>8</v>
      </c>
      <c r="H23">
        <v>201624</v>
      </c>
      <c r="I23" t="s">
        <v>2085</v>
      </c>
      <c r="J23" t="s">
        <v>2085</v>
      </c>
      <c r="K23">
        <v>2</v>
      </c>
      <c r="L23" s="5">
        <v>3</v>
      </c>
      <c r="M23" s="4">
        <v>6</v>
      </c>
      <c r="N23" s="4">
        <v>6</v>
      </c>
      <c r="P23" t="str">
        <f t="shared" si="0"/>
        <v>201624|00001234|00001234|2|3|6|6</v>
      </c>
    </row>
    <row r="24" spans="2:16" x14ac:dyDescent="0.25">
      <c r="B24" s="5">
        <v>3</v>
      </c>
      <c r="C24" s="4">
        <v>6</v>
      </c>
      <c r="E24" s="5">
        <v>3</v>
      </c>
      <c r="F24" s="4">
        <v>6</v>
      </c>
      <c r="H24">
        <v>201625</v>
      </c>
      <c r="I24" t="s">
        <v>2085</v>
      </c>
      <c r="J24" t="s">
        <v>2085</v>
      </c>
      <c r="K24">
        <v>2</v>
      </c>
      <c r="L24" s="5">
        <v>4</v>
      </c>
      <c r="M24" s="4">
        <v>3</v>
      </c>
      <c r="N24" s="4">
        <v>3</v>
      </c>
      <c r="P24" t="str">
        <f t="shared" si="0"/>
        <v>201625|00001234|00001234|2|4|3|3</v>
      </c>
    </row>
    <row r="25" spans="2:16" x14ac:dyDescent="0.25">
      <c r="B25" s="5">
        <v>4</v>
      </c>
      <c r="C25" s="4">
        <v>3</v>
      </c>
      <c r="E25" s="5">
        <v>4</v>
      </c>
      <c r="F25" s="4">
        <v>3</v>
      </c>
      <c r="H25">
        <v>201626</v>
      </c>
      <c r="I25" t="s">
        <v>2085</v>
      </c>
      <c r="J25" t="s">
        <v>2085</v>
      </c>
      <c r="K25">
        <v>2</v>
      </c>
      <c r="L25" s="5">
        <v>5</v>
      </c>
      <c r="M25" s="4">
        <v>4</v>
      </c>
      <c r="N25" s="4">
        <v>4</v>
      </c>
      <c r="P25" t="str">
        <f t="shared" si="0"/>
        <v>201626|00001234|00001234|2|5|4|4</v>
      </c>
    </row>
    <row r="26" spans="2:16" x14ac:dyDescent="0.25">
      <c r="B26" s="5">
        <v>5</v>
      </c>
      <c r="C26" s="4">
        <v>4</v>
      </c>
      <c r="E26" s="5">
        <v>5</v>
      </c>
      <c r="F26" s="4">
        <v>4</v>
      </c>
      <c r="H26">
        <v>201627</v>
      </c>
      <c r="I26" t="s">
        <v>2085</v>
      </c>
      <c r="J26" t="s">
        <v>2085</v>
      </c>
      <c r="K26">
        <v>2</v>
      </c>
      <c r="L26" s="5">
        <v>6</v>
      </c>
      <c r="M26" s="4">
        <v>6</v>
      </c>
      <c r="N26" s="4">
        <v>6</v>
      </c>
      <c r="P26" t="str">
        <f t="shared" si="0"/>
        <v>201627|00001234|00001234|2|6|6|6</v>
      </c>
    </row>
    <row r="27" spans="2:16" x14ac:dyDescent="0.25">
      <c r="B27" s="5">
        <v>6</v>
      </c>
      <c r="C27" s="4">
        <v>6</v>
      </c>
      <c r="E27" s="5">
        <v>6</v>
      </c>
      <c r="F27" s="4">
        <v>6</v>
      </c>
      <c r="H27">
        <v>201628</v>
      </c>
      <c r="I27" t="s">
        <v>2085</v>
      </c>
      <c r="J27" t="s">
        <v>2085</v>
      </c>
      <c r="K27">
        <v>2</v>
      </c>
      <c r="L27" s="5">
        <v>7</v>
      </c>
      <c r="M27" s="4">
        <v>8</v>
      </c>
      <c r="N27" s="4">
        <v>5</v>
      </c>
      <c r="P27" t="str">
        <f t="shared" si="0"/>
        <v>201628|00001234|00001234|2|7|8|5</v>
      </c>
    </row>
    <row r="28" spans="2:16" x14ac:dyDescent="0.25">
      <c r="B28" s="5">
        <v>7</v>
      </c>
      <c r="C28" s="4">
        <v>8</v>
      </c>
      <c r="E28" s="5">
        <v>7</v>
      </c>
      <c r="F28" s="4">
        <v>5</v>
      </c>
      <c r="H28">
        <v>201629</v>
      </c>
      <c r="I28" t="s">
        <v>2085</v>
      </c>
      <c r="J28" t="s">
        <v>2085</v>
      </c>
      <c r="K28">
        <v>2</v>
      </c>
      <c r="L28" s="5">
        <v>8</v>
      </c>
      <c r="M28" s="4">
        <v>24</v>
      </c>
      <c r="N28" s="4">
        <v>17</v>
      </c>
      <c r="P28" t="str">
        <f t="shared" si="0"/>
        <v>201629|00001234|00001234|2|8|24|17</v>
      </c>
    </row>
    <row r="29" spans="2:16" x14ac:dyDescent="0.25">
      <c r="B29" s="5">
        <v>8</v>
      </c>
      <c r="C29" s="4">
        <v>24</v>
      </c>
      <c r="E29" s="5">
        <v>8</v>
      </c>
      <c r="F29" s="4">
        <v>17</v>
      </c>
      <c r="H29">
        <v>201630</v>
      </c>
      <c r="I29" t="s">
        <v>2085</v>
      </c>
      <c r="J29" t="s">
        <v>2085</v>
      </c>
      <c r="K29">
        <v>2</v>
      </c>
      <c r="L29" s="5">
        <v>9</v>
      </c>
      <c r="M29" s="4">
        <v>42</v>
      </c>
      <c r="N29" s="4">
        <v>34</v>
      </c>
      <c r="P29" t="str">
        <f t="shared" si="0"/>
        <v>201630|00001234|00001234|2|9|42|34</v>
      </c>
    </row>
    <row r="30" spans="2:16" x14ac:dyDescent="0.25">
      <c r="B30" s="5">
        <v>9</v>
      </c>
      <c r="C30" s="4">
        <v>42</v>
      </c>
      <c r="E30" s="5">
        <v>9</v>
      </c>
      <c r="F30" s="4">
        <v>34</v>
      </c>
      <c r="H30">
        <v>201631</v>
      </c>
      <c r="I30" t="s">
        <v>2085</v>
      </c>
      <c r="J30" t="s">
        <v>2085</v>
      </c>
      <c r="K30">
        <v>2</v>
      </c>
      <c r="L30" s="5">
        <v>10</v>
      </c>
      <c r="M30" s="4">
        <v>30</v>
      </c>
      <c r="N30" s="4">
        <v>29</v>
      </c>
      <c r="P30" t="str">
        <f t="shared" si="0"/>
        <v>201631|00001234|00001234|2|10|30|29</v>
      </c>
    </row>
    <row r="31" spans="2:16" x14ac:dyDescent="0.25">
      <c r="B31" s="5">
        <v>10</v>
      </c>
      <c r="C31" s="4">
        <v>30</v>
      </c>
      <c r="E31" s="5">
        <v>10</v>
      </c>
      <c r="F31" s="4">
        <v>29</v>
      </c>
      <c r="H31">
        <v>201632</v>
      </c>
      <c r="I31" t="s">
        <v>2085</v>
      </c>
      <c r="J31" t="s">
        <v>2085</v>
      </c>
      <c r="K31">
        <v>2</v>
      </c>
      <c r="L31" s="5">
        <v>11</v>
      </c>
      <c r="M31" s="4">
        <v>35</v>
      </c>
      <c r="N31" s="4">
        <v>34</v>
      </c>
      <c r="P31" t="str">
        <f t="shared" si="0"/>
        <v>201632|00001234|00001234|2|11|35|34</v>
      </c>
    </row>
    <row r="32" spans="2:16" x14ac:dyDescent="0.25">
      <c r="B32" s="5">
        <v>11</v>
      </c>
      <c r="C32" s="4">
        <v>35</v>
      </c>
      <c r="E32" s="5">
        <v>11</v>
      </c>
      <c r="F32" s="4">
        <v>34</v>
      </c>
      <c r="H32">
        <v>201633</v>
      </c>
      <c r="I32" t="s">
        <v>2085</v>
      </c>
      <c r="J32" t="s">
        <v>2085</v>
      </c>
      <c r="K32">
        <v>2</v>
      </c>
      <c r="L32" s="5">
        <v>12</v>
      </c>
      <c r="M32" s="4">
        <v>37</v>
      </c>
      <c r="N32" s="4">
        <v>37</v>
      </c>
      <c r="P32" t="str">
        <f t="shared" si="0"/>
        <v>201633|00001234|00001234|2|12|37|37</v>
      </c>
    </row>
    <row r="33" spans="2:16" x14ac:dyDescent="0.25">
      <c r="B33" s="5">
        <v>12</v>
      </c>
      <c r="C33" s="4">
        <v>37</v>
      </c>
      <c r="E33" s="5">
        <v>12</v>
      </c>
      <c r="F33" s="4">
        <v>37</v>
      </c>
      <c r="H33">
        <v>201634</v>
      </c>
      <c r="I33" t="s">
        <v>2085</v>
      </c>
      <c r="J33" t="s">
        <v>2085</v>
      </c>
      <c r="K33">
        <v>2</v>
      </c>
      <c r="L33" s="5">
        <v>13</v>
      </c>
      <c r="M33" s="4">
        <v>43</v>
      </c>
      <c r="N33" s="4">
        <v>43</v>
      </c>
      <c r="P33" t="str">
        <f t="shared" si="0"/>
        <v>201634|00001234|00001234|2|13|43|43</v>
      </c>
    </row>
    <row r="34" spans="2:16" x14ac:dyDescent="0.25">
      <c r="B34" s="5">
        <v>13</v>
      </c>
      <c r="C34" s="4">
        <v>43</v>
      </c>
      <c r="E34" s="5">
        <v>13</v>
      </c>
      <c r="F34" s="4">
        <v>43</v>
      </c>
      <c r="H34">
        <v>201635</v>
      </c>
      <c r="I34" t="s">
        <v>2085</v>
      </c>
      <c r="J34" t="s">
        <v>2085</v>
      </c>
      <c r="K34">
        <v>2</v>
      </c>
      <c r="L34" s="5">
        <v>14</v>
      </c>
      <c r="M34" s="4">
        <v>44</v>
      </c>
      <c r="N34" s="4">
        <v>43</v>
      </c>
      <c r="P34" t="str">
        <f t="shared" si="0"/>
        <v>201635|00001234|00001234|2|14|44|43</v>
      </c>
    </row>
    <row r="35" spans="2:16" x14ac:dyDescent="0.25">
      <c r="B35" s="5">
        <v>14</v>
      </c>
      <c r="C35" s="4">
        <v>44</v>
      </c>
      <c r="E35" s="5">
        <v>14</v>
      </c>
      <c r="F35" s="4">
        <v>43</v>
      </c>
      <c r="H35">
        <v>201636</v>
      </c>
      <c r="I35" t="s">
        <v>2085</v>
      </c>
      <c r="J35" t="s">
        <v>2085</v>
      </c>
      <c r="K35">
        <v>2</v>
      </c>
      <c r="L35" s="5">
        <v>15</v>
      </c>
      <c r="M35" s="4">
        <v>88</v>
      </c>
      <c r="N35" s="4">
        <v>87</v>
      </c>
      <c r="P35" t="str">
        <f t="shared" si="0"/>
        <v>201636|00001234|00001234|2|15|88|87</v>
      </c>
    </row>
    <row r="36" spans="2:16" x14ac:dyDescent="0.25">
      <c r="B36" s="5">
        <v>15</v>
      </c>
      <c r="C36" s="4">
        <v>88</v>
      </c>
      <c r="E36" s="5">
        <v>15</v>
      </c>
      <c r="F36" s="4">
        <v>87</v>
      </c>
      <c r="L36" s="6"/>
      <c r="M36" s="4"/>
      <c r="N36" s="4"/>
    </row>
    <row r="37" spans="2:16" x14ac:dyDescent="0.25">
      <c r="B37" s="6" t="s">
        <v>938</v>
      </c>
      <c r="C37" s="4">
        <v>544</v>
      </c>
      <c r="E37" s="6" t="s">
        <v>938</v>
      </c>
      <c r="F37" s="4">
        <v>521</v>
      </c>
    </row>
  </sheetData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46"/>
  <sheetViews>
    <sheetView zoomScale="85" zoomScaleNormal="85" workbookViewId="0">
      <selection activeCell="E30" sqref="E30"/>
    </sheetView>
  </sheetViews>
  <sheetFormatPr baseColWidth="10" defaultRowHeight="15" x14ac:dyDescent="0.25"/>
  <cols>
    <col min="2" max="2" width="29" bestFit="1" customWidth="1"/>
    <col min="3" max="3" width="25.85546875" bestFit="1" customWidth="1"/>
    <col min="4" max="7" width="17.85546875" customWidth="1"/>
    <col min="8" max="8" width="4.42578125" customWidth="1"/>
    <col min="9" max="9" width="8.42578125" customWidth="1"/>
    <col min="10" max="10" width="13" customWidth="1"/>
    <col min="11" max="11" width="6.42578125" customWidth="1"/>
  </cols>
  <sheetData>
    <row r="2" spans="2:13" x14ac:dyDescent="0.25">
      <c r="B2" s="2" t="s">
        <v>2079</v>
      </c>
      <c r="C2" s="3">
        <v>1</v>
      </c>
      <c r="K2" s="3"/>
    </row>
    <row r="4" spans="2:13" x14ac:dyDescent="0.25">
      <c r="B4" s="2" t="s">
        <v>937</v>
      </c>
      <c r="C4" t="s">
        <v>2077</v>
      </c>
    </row>
    <row r="5" spans="2:13" x14ac:dyDescent="0.25">
      <c r="B5" s="6">
        <v>1</v>
      </c>
      <c r="C5" s="4">
        <v>164</v>
      </c>
      <c r="J5" s="6"/>
      <c r="K5" s="4"/>
    </row>
    <row r="6" spans="2:13" x14ac:dyDescent="0.25">
      <c r="B6" s="5">
        <v>1</v>
      </c>
      <c r="C6" s="4">
        <v>2</v>
      </c>
      <c r="J6" s="5"/>
      <c r="K6" s="4"/>
    </row>
    <row r="7" spans="2:13" x14ac:dyDescent="0.25">
      <c r="B7" s="7" t="s">
        <v>1158</v>
      </c>
      <c r="C7" s="4">
        <v>1</v>
      </c>
      <c r="E7">
        <v>201607</v>
      </c>
      <c r="F7" t="s">
        <v>2085</v>
      </c>
      <c r="G7" t="s">
        <v>2085</v>
      </c>
      <c r="H7">
        <v>1</v>
      </c>
      <c r="I7">
        <v>1</v>
      </c>
      <c r="J7" s="7" t="s">
        <v>1158</v>
      </c>
      <c r="K7" s="4">
        <v>1</v>
      </c>
      <c r="M7" t="str">
        <f>CONCATENATE(E7,"|",F7,"|",G7,"|",H7,"|",I7,"|",J7,"|",K7)</f>
        <v>201607|00001234|00001234|1|1|K05.1|1</v>
      </c>
    </row>
    <row r="8" spans="2:13" x14ac:dyDescent="0.25">
      <c r="B8" s="7" t="s">
        <v>1172</v>
      </c>
      <c r="C8" s="4">
        <v>1</v>
      </c>
      <c r="E8">
        <v>201608</v>
      </c>
      <c r="F8" t="s">
        <v>2085</v>
      </c>
      <c r="G8" t="s">
        <v>2085</v>
      </c>
      <c r="H8">
        <v>1</v>
      </c>
      <c r="I8">
        <v>1</v>
      </c>
      <c r="J8" s="7" t="s">
        <v>1172</v>
      </c>
      <c r="K8" s="4">
        <v>1</v>
      </c>
      <c r="M8" t="str">
        <f t="shared" ref="M8:M71" si="0">CONCATENATE(E8,"|",F8,"|",G8,"|",H8,"|",I8,"|",J8,"|",K8)</f>
        <v>201608|00001234|00001234|1|1|K07.3|1</v>
      </c>
    </row>
    <row r="9" spans="2:13" x14ac:dyDescent="0.25">
      <c r="B9" s="5">
        <v>2</v>
      </c>
      <c r="C9" s="4">
        <v>9</v>
      </c>
      <c r="E9">
        <v>201609</v>
      </c>
      <c r="F9" t="s">
        <v>2085</v>
      </c>
      <c r="G9" t="s">
        <v>2085</v>
      </c>
      <c r="H9">
        <v>1</v>
      </c>
      <c r="I9">
        <v>2</v>
      </c>
      <c r="J9" s="7" t="s">
        <v>1231</v>
      </c>
      <c r="K9" s="4">
        <v>1</v>
      </c>
      <c r="M9" t="str">
        <f t="shared" si="0"/>
        <v>201609|00001234|00001234|1|2|H04.0|1</v>
      </c>
    </row>
    <row r="10" spans="2:13" x14ac:dyDescent="0.25">
      <c r="B10" s="7" t="s">
        <v>1231</v>
      </c>
      <c r="C10" s="4">
        <v>1</v>
      </c>
      <c r="E10">
        <v>201610</v>
      </c>
      <c r="F10" t="s">
        <v>2085</v>
      </c>
      <c r="G10" t="s">
        <v>2085</v>
      </c>
      <c r="H10">
        <v>1</v>
      </c>
      <c r="I10">
        <v>2</v>
      </c>
      <c r="J10" s="7" t="s">
        <v>99</v>
      </c>
      <c r="K10" s="4">
        <v>1</v>
      </c>
      <c r="M10" t="str">
        <f t="shared" si="0"/>
        <v>201610|00001234|00001234|1|2|I10.X|1</v>
      </c>
    </row>
    <row r="11" spans="2:13" x14ac:dyDescent="0.25">
      <c r="B11" s="7" t="s">
        <v>99</v>
      </c>
      <c r="C11" s="4">
        <v>1</v>
      </c>
      <c r="E11">
        <v>201611</v>
      </c>
      <c r="F11" t="s">
        <v>2085</v>
      </c>
      <c r="G11" t="s">
        <v>2085</v>
      </c>
      <c r="H11">
        <v>1</v>
      </c>
      <c r="I11">
        <v>2</v>
      </c>
      <c r="J11" s="7" t="s">
        <v>318</v>
      </c>
      <c r="K11" s="4">
        <v>2</v>
      </c>
      <c r="M11" t="str">
        <f t="shared" si="0"/>
        <v>201611|00001234|00001234|1|2|I25.9|2</v>
      </c>
    </row>
    <row r="12" spans="2:13" x14ac:dyDescent="0.25">
      <c r="B12" s="7" t="s">
        <v>318</v>
      </c>
      <c r="C12" s="4">
        <v>2</v>
      </c>
      <c r="E12">
        <v>201612</v>
      </c>
      <c r="F12" t="s">
        <v>2085</v>
      </c>
      <c r="G12" t="s">
        <v>2085</v>
      </c>
      <c r="H12">
        <v>1</v>
      </c>
      <c r="I12">
        <v>2</v>
      </c>
      <c r="J12" s="7" t="s">
        <v>173</v>
      </c>
      <c r="K12" s="4">
        <v>1</v>
      </c>
      <c r="M12" t="str">
        <f t="shared" si="0"/>
        <v>201612|00001234|00001234|1|2|I26.0|1</v>
      </c>
    </row>
    <row r="13" spans="2:13" x14ac:dyDescent="0.25">
      <c r="B13" s="7" t="s">
        <v>173</v>
      </c>
      <c r="C13" s="4">
        <v>1</v>
      </c>
      <c r="E13">
        <v>201613</v>
      </c>
      <c r="F13" t="s">
        <v>2085</v>
      </c>
      <c r="G13" t="s">
        <v>2085</v>
      </c>
      <c r="H13">
        <v>1</v>
      </c>
      <c r="I13">
        <v>2</v>
      </c>
      <c r="J13" s="7" t="s">
        <v>125</v>
      </c>
      <c r="K13" s="4">
        <v>1</v>
      </c>
      <c r="M13" t="str">
        <f t="shared" si="0"/>
        <v>201613|00001234|00001234|1|2|I26.9|1</v>
      </c>
    </row>
    <row r="14" spans="2:13" x14ac:dyDescent="0.25">
      <c r="B14" s="7" t="s">
        <v>125</v>
      </c>
      <c r="C14" s="4">
        <v>1</v>
      </c>
      <c r="E14">
        <v>201614</v>
      </c>
      <c r="F14" t="s">
        <v>2085</v>
      </c>
      <c r="G14" t="s">
        <v>2085</v>
      </c>
      <c r="H14">
        <v>1</v>
      </c>
      <c r="I14">
        <v>2</v>
      </c>
      <c r="J14" s="7" t="s">
        <v>1167</v>
      </c>
      <c r="K14" s="4">
        <v>1</v>
      </c>
      <c r="M14" t="str">
        <f t="shared" si="0"/>
        <v>201614|00001234|00001234|1|2|K06.8|1</v>
      </c>
    </row>
    <row r="15" spans="2:13" x14ac:dyDescent="0.25">
      <c r="B15" s="7" t="s">
        <v>1167</v>
      </c>
      <c r="C15" s="4">
        <v>1</v>
      </c>
      <c r="E15">
        <v>201615</v>
      </c>
      <c r="F15" t="s">
        <v>2085</v>
      </c>
      <c r="G15" t="s">
        <v>2085</v>
      </c>
      <c r="H15">
        <v>1</v>
      </c>
      <c r="I15">
        <v>2</v>
      </c>
      <c r="J15" s="7" t="s">
        <v>1173</v>
      </c>
      <c r="K15" s="4">
        <v>1</v>
      </c>
      <c r="M15" t="str">
        <f t="shared" si="0"/>
        <v>201615|00001234|00001234|1|2|K07.4|1</v>
      </c>
    </row>
    <row r="16" spans="2:13" x14ac:dyDescent="0.25">
      <c r="B16" s="7" t="s">
        <v>1173</v>
      </c>
      <c r="C16" s="4">
        <v>1</v>
      </c>
      <c r="E16">
        <v>201616</v>
      </c>
      <c r="F16" t="s">
        <v>2085</v>
      </c>
      <c r="G16" t="s">
        <v>2085</v>
      </c>
      <c r="H16">
        <v>1</v>
      </c>
      <c r="I16">
        <v>2</v>
      </c>
      <c r="J16" s="7" t="s">
        <v>1177</v>
      </c>
      <c r="K16" s="4">
        <v>1</v>
      </c>
      <c r="M16" t="str">
        <f t="shared" si="0"/>
        <v>201616|00001234|00001234|1|2|K08.1|1</v>
      </c>
    </row>
    <row r="17" spans="2:13" x14ac:dyDescent="0.25">
      <c r="B17" s="7" t="s">
        <v>1177</v>
      </c>
      <c r="C17" s="4">
        <v>1</v>
      </c>
      <c r="E17">
        <v>201617</v>
      </c>
      <c r="F17" t="s">
        <v>2085</v>
      </c>
      <c r="G17" t="s">
        <v>2085</v>
      </c>
      <c r="H17">
        <v>1</v>
      </c>
      <c r="I17">
        <v>3</v>
      </c>
      <c r="J17" s="7" t="s">
        <v>1052</v>
      </c>
      <c r="K17" s="4">
        <v>1</v>
      </c>
      <c r="M17" t="str">
        <f t="shared" si="0"/>
        <v>201617|00001234|00001234|1|3|I11.0|1</v>
      </c>
    </row>
    <row r="18" spans="2:13" x14ac:dyDescent="0.25">
      <c r="B18" s="5">
        <v>3</v>
      </c>
      <c r="C18" s="4">
        <v>5</v>
      </c>
      <c r="E18">
        <v>201618</v>
      </c>
      <c r="F18" t="s">
        <v>2085</v>
      </c>
      <c r="G18" t="s">
        <v>2085</v>
      </c>
      <c r="H18">
        <v>1</v>
      </c>
      <c r="I18">
        <v>3</v>
      </c>
      <c r="J18" s="7" t="s">
        <v>1170</v>
      </c>
      <c r="K18" s="4">
        <v>1</v>
      </c>
      <c r="M18" t="str">
        <f t="shared" si="0"/>
        <v>201618|00001234|00001234|1|3|K07.1|1</v>
      </c>
    </row>
    <row r="19" spans="2:13" x14ac:dyDescent="0.25">
      <c r="B19" s="7" t="s">
        <v>1052</v>
      </c>
      <c r="C19" s="4">
        <v>1</v>
      </c>
      <c r="E19">
        <v>201619</v>
      </c>
      <c r="F19" t="s">
        <v>2085</v>
      </c>
      <c r="G19" t="s">
        <v>2085</v>
      </c>
      <c r="H19">
        <v>1</v>
      </c>
      <c r="I19">
        <v>3</v>
      </c>
      <c r="J19" s="7" t="s">
        <v>223</v>
      </c>
      <c r="K19" s="4">
        <v>1</v>
      </c>
      <c r="M19" t="str">
        <f t="shared" si="0"/>
        <v>201619|00001234|00001234|1|3|K07.8|1</v>
      </c>
    </row>
    <row r="20" spans="2:13" x14ac:dyDescent="0.25">
      <c r="B20" s="7" t="s">
        <v>1170</v>
      </c>
      <c r="C20" s="4">
        <v>1</v>
      </c>
      <c r="E20">
        <v>201620</v>
      </c>
      <c r="F20" t="s">
        <v>2085</v>
      </c>
      <c r="G20" t="s">
        <v>2085</v>
      </c>
      <c r="H20">
        <v>1</v>
      </c>
      <c r="I20">
        <v>3</v>
      </c>
      <c r="J20" s="7" t="s">
        <v>1175</v>
      </c>
      <c r="K20" s="4">
        <v>1</v>
      </c>
      <c r="M20" t="str">
        <f t="shared" si="0"/>
        <v>201620|00001234|00001234|1|3|K07.9|1</v>
      </c>
    </row>
    <row r="21" spans="2:13" x14ac:dyDescent="0.25">
      <c r="B21" s="7" t="s">
        <v>223</v>
      </c>
      <c r="C21" s="4">
        <v>1</v>
      </c>
      <c r="E21">
        <v>201621</v>
      </c>
      <c r="F21" t="s">
        <v>2085</v>
      </c>
      <c r="G21" t="s">
        <v>2085</v>
      </c>
      <c r="H21">
        <v>1</v>
      </c>
      <c r="I21">
        <v>3</v>
      </c>
      <c r="J21" s="7" t="s">
        <v>948</v>
      </c>
      <c r="K21" s="4">
        <v>1</v>
      </c>
      <c r="M21" t="str">
        <f t="shared" si="0"/>
        <v>201621|00001234|00001234|1|3|R87.0|1</v>
      </c>
    </row>
    <row r="22" spans="2:13" x14ac:dyDescent="0.25">
      <c r="B22" s="7" t="s">
        <v>1175</v>
      </c>
      <c r="C22" s="4">
        <v>1</v>
      </c>
      <c r="E22">
        <v>201622</v>
      </c>
      <c r="F22" t="s">
        <v>2085</v>
      </c>
      <c r="G22" t="s">
        <v>2085</v>
      </c>
      <c r="H22">
        <v>1</v>
      </c>
      <c r="I22">
        <v>4</v>
      </c>
      <c r="J22" s="7" t="s">
        <v>332</v>
      </c>
      <c r="K22" s="4">
        <v>1</v>
      </c>
      <c r="M22" t="str">
        <f t="shared" si="0"/>
        <v>201622|00001234|00001234|1|4|F19.0|1</v>
      </c>
    </row>
    <row r="23" spans="2:13" x14ac:dyDescent="0.25">
      <c r="B23" s="7" t="s">
        <v>948</v>
      </c>
      <c r="C23" s="4">
        <v>1</v>
      </c>
      <c r="E23">
        <v>201623</v>
      </c>
      <c r="F23" t="s">
        <v>2085</v>
      </c>
      <c r="G23" t="s">
        <v>2085</v>
      </c>
      <c r="H23">
        <v>1</v>
      </c>
      <c r="I23">
        <v>4</v>
      </c>
      <c r="J23" s="7" t="s">
        <v>1051</v>
      </c>
      <c r="K23" s="4">
        <v>1</v>
      </c>
      <c r="M23" t="str">
        <f t="shared" si="0"/>
        <v>201623|00001234|00001234|1|4|Q52.8|1</v>
      </c>
    </row>
    <row r="24" spans="2:13" x14ac:dyDescent="0.25">
      <c r="B24" s="5">
        <v>4</v>
      </c>
      <c r="C24" s="4">
        <v>2</v>
      </c>
      <c r="E24">
        <v>201624</v>
      </c>
      <c r="F24" t="s">
        <v>2085</v>
      </c>
      <c r="G24" t="s">
        <v>2085</v>
      </c>
      <c r="H24">
        <v>1</v>
      </c>
      <c r="I24">
        <v>5</v>
      </c>
      <c r="J24" s="7" t="s">
        <v>78</v>
      </c>
      <c r="K24" s="4">
        <v>1</v>
      </c>
      <c r="M24" t="str">
        <f t="shared" si="0"/>
        <v>201624|00001234|00001234|1|5|F90.8|1</v>
      </c>
    </row>
    <row r="25" spans="2:13" x14ac:dyDescent="0.25">
      <c r="B25" s="7" t="s">
        <v>332</v>
      </c>
      <c r="C25" s="4">
        <v>1</v>
      </c>
      <c r="E25">
        <v>201625</v>
      </c>
      <c r="F25" t="s">
        <v>2085</v>
      </c>
      <c r="G25" t="s">
        <v>2085</v>
      </c>
      <c r="H25">
        <v>1</v>
      </c>
      <c r="I25">
        <v>5</v>
      </c>
      <c r="J25" s="7" t="s">
        <v>1230</v>
      </c>
      <c r="K25" s="4">
        <v>1</v>
      </c>
      <c r="M25" t="str">
        <f t="shared" si="0"/>
        <v>201625|00001234|00001234|1|5|H03.8|1</v>
      </c>
    </row>
    <row r="26" spans="2:13" x14ac:dyDescent="0.25">
      <c r="B26" s="7" t="s">
        <v>1051</v>
      </c>
      <c r="C26" s="4">
        <v>1</v>
      </c>
      <c r="E26">
        <v>201626</v>
      </c>
      <c r="F26" t="s">
        <v>2085</v>
      </c>
      <c r="G26" t="s">
        <v>2085</v>
      </c>
      <c r="H26">
        <v>1</v>
      </c>
      <c r="I26">
        <v>5</v>
      </c>
      <c r="J26" s="7" t="s">
        <v>135</v>
      </c>
      <c r="K26" s="4">
        <v>1</v>
      </c>
      <c r="M26" t="str">
        <f t="shared" si="0"/>
        <v>201626|00001234|00001234|1|5|I27.0|1</v>
      </c>
    </row>
    <row r="27" spans="2:13" x14ac:dyDescent="0.25">
      <c r="B27" s="5">
        <v>5</v>
      </c>
      <c r="C27" s="4">
        <v>6</v>
      </c>
      <c r="E27">
        <v>201627</v>
      </c>
      <c r="F27" t="s">
        <v>2085</v>
      </c>
      <c r="G27" t="s">
        <v>2085</v>
      </c>
      <c r="H27">
        <v>1</v>
      </c>
      <c r="I27">
        <v>5</v>
      </c>
      <c r="J27" s="7" t="s">
        <v>1162</v>
      </c>
      <c r="K27" s="4">
        <v>1</v>
      </c>
      <c r="M27" t="str">
        <f t="shared" si="0"/>
        <v>201627|00001234|00001234|1|5|K05.5|1</v>
      </c>
    </row>
    <row r="28" spans="2:13" x14ac:dyDescent="0.25">
      <c r="B28" s="7" t="s">
        <v>78</v>
      </c>
      <c r="C28" s="4">
        <v>1</v>
      </c>
      <c r="E28">
        <v>201628</v>
      </c>
      <c r="F28" t="s">
        <v>2085</v>
      </c>
      <c r="G28" t="s">
        <v>2085</v>
      </c>
      <c r="H28">
        <v>1</v>
      </c>
      <c r="I28">
        <v>5</v>
      </c>
      <c r="J28" s="7" t="s">
        <v>1109</v>
      </c>
      <c r="K28" s="4">
        <v>1</v>
      </c>
      <c r="M28" t="str">
        <f t="shared" si="0"/>
        <v>201628|00001234|00001234|1|5|Z10.8|1</v>
      </c>
    </row>
    <row r="29" spans="2:13" x14ac:dyDescent="0.25">
      <c r="B29" s="7" t="s">
        <v>1230</v>
      </c>
      <c r="C29" s="4">
        <v>1</v>
      </c>
      <c r="E29">
        <v>201629</v>
      </c>
      <c r="F29" t="s">
        <v>2085</v>
      </c>
      <c r="G29" t="s">
        <v>2085</v>
      </c>
      <c r="H29">
        <v>1</v>
      </c>
      <c r="I29">
        <v>5</v>
      </c>
      <c r="J29" s="7" t="s">
        <v>1120</v>
      </c>
      <c r="K29" s="4">
        <v>1</v>
      </c>
      <c r="M29" t="str">
        <f t="shared" si="0"/>
        <v>201629|00001234|00001234|1|5|Z12.1|1</v>
      </c>
    </row>
    <row r="30" spans="2:13" x14ac:dyDescent="0.25">
      <c r="B30" s="7" t="s">
        <v>135</v>
      </c>
      <c r="C30" s="4">
        <v>1</v>
      </c>
      <c r="E30">
        <v>201630</v>
      </c>
      <c r="F30" t="s">
        <v>2085</v>
      </c>
      <c r="G30" t="s">
        <v>2085</v>
      </c>
      <c r="H30">
        <v>1</v>
      </c>
      <c r="I30">
        <v>6</v>
      </c>
      <c r="J30" s="7" t="s">
        <v>6</v>
      </c>
      <c r="K30" s="4">
        <v>1</v>
      </c>
      <c r="M30" t="str">
        <f t="shared" si="0"/>
        <v>201630|00001234|00001234|1|6|F20.0|1</v>
      </c>
    </row>
    <row r="31" spans="2:13" x14ac:dyDescent="0.25">
      <c r="B31" s="7" t="s">
        <v>1162</v>
      </c>
      <c r="C31" s="4">
        <v>1</v>
      </c>
      <c r="E31">
        <v>201631</v>
      </c>
      <c r="F31" t="s">
        <v>2085</v>
      </c>
      <c r="G31" t="s">
        <v>2085</v>
      </c>
      <c r="H31">
        <v>1</v>
      </c>
      <c r="I31">
        <v>6</v>
      </c>
      <c r="J31" s="7" t="s">
        <v>1028</v>
      </c>
      <c r="K31" s="4">
        <v>1</v>
      </c>
      <c r="M31" t="str">
        <f t="shared" si="0"/>
        <v>201631|00001234|00001234|1|6|Q50.2|1</v>
      </c>
    </row>
    <row r="32" spans="2:13" x14ac:dyDescent="0.25">
      <c r="B32" s="7" t="s">
        <v>1109</v>
      </c>
      <c r="C32" s="4">
        <v>1</v>
      </c>
      <c r="E32">
        <v>201632</v>
      </c>
      <c r="F32" t="s">
        <v>2085</v>
      </c>
      <c r="G32" t="s">
        <v>2085</v>
      </c>
      <c r="H32">
        <v>1</v>
      </c>
      <c r="I32">
        <v>6</v>
      </c>
      <c r="J32" s="7" t="s">
        <v>1120</v>
      </c>
      <c r="K32" s="4">
        <v>1</v>
      </c>
      <c r="M32" t="str">
        <f t="shared" si="0"/>
        <v>201632|00001234|00001234|1|6|Z12.1|1</v>
      </c>
    </row>
    <row r="33" spans="2:13" x14ac:dyDescent="0.25">
      <c r="B33" s="7" t="s">
        <v>1120</v>
      </c>
      <c r="C33" s="4">
        <v>1</v>
      </c>
      <c r="E33">
        <v>201633</v>
      </c>
      <c r="F33" t="s">
        <v>2085</v>
      </c>
      <c r="G33" t="s">
        <v>2085</v>
      </c>
      <c r="H33">
        <v>1</v>
      </c>
      <c r="I33">
        <v>6</v>
      </c>
      <c r="J33" s="7" t="s">
        <v>243</v>
      </c>
      <c r="K33" s="4">
        <v>1</v>
      </c>
      <c r="M33" t="str">
        <f t="shared" si="0"/>
        <v>201633|00001234|00001234|1|6|Z32.0|1</v>
      </c>
    </row>
    <row r="34" spans="2:13" x14ac:dyDescent="0.25">
      <c r="B34" s="5">
        <v>6</v>
      </c>
      <c r="C34" s="4">
        <v>4</v>
      </c>
      <c r="E34">
        <v>201634</v>
      </c>
      <c r="F34" t="s">
        <v>2085</v>
      </c>
      <c r="G34" t="s">
        <v>2085</v>
      </c>
      <c r="H34">
        <v>1</v>
      </c>
      <c r="I34">
        <v>7</v>
      </c>
      <c r="J34" s="7" t="s">
        <v>226</v>
      </c>
      <c r="K34" s="4">
        <v>1</v>
      </c>
      <c r="M34" t="str">
        <f t="shared" si="0"/>
        <v>201634|00001234|00001234|1|7|I25.0|1</v>
      </c>
    </row>
    <row r="35" spans="2:13" x14ac:dyDescent="0.25">
      <c r="B35" s="7" t="s">
        <v>6</v>
      </c>
      <c r="C35" s="4">
        <v>1</v>
      </c>
      <c r="E35">
        <v>201635</v>
      </c>
      <c r="F35" t="s">
        <v>2085</v>
      </c>
      <c r="G35" t="s">
        <v>2085</v>
      </c>
      <c r="H35">
        <v>1</v>
      </c>
      <c r="I35">
        <v>7</v>
      </c>
      <c r="J35" s="7" t="s">
        <v>1083</v>
      </c>
      <c r="K35" s="4">
        <v>1</v>
      </c>
      <c r="M35" t="str">
        <f t="shared" si="0"/>
        <v>201635|00001234|00001234|1|7|I27.2|1</v>
      </c>
    </row>
    <row r="36" spans="2:13" x14ac:dyDescent="0.25">
      <c r="B36" s="7" t="s">
        <v>1028</v>
      </c>
      <c r="C36" s="4">
        <v>1</v>
      </c>
      <c r="E36">
        <v>201636</v>
      </c>
      <c r="F36" t="s">
        <v>2085</v>
      </c>
      <c r="G36" t="s">
        <v>2085</v>
      </c>
      <c r="H36">
        <v>1</v>
      </c>
      <c r="I36">
        <v>7</v>
      </c>
      <c r="J36" s="7" t="s">
        <v>87</v>
      </c>
      <c r="K36" s="4">
        <v>1</v>
      </c>
      <c r="M36" t="str">
        <f t="shared" si="0"/>
        <v>201636|00001234|00001234|1|7|K44.9|1</v>
      </c>
    </row>
    <row r="37" spans="2:13" x14ac:dyDescent="0.25">
      <c r="B37" s="7" t="s">
        <v>1120</v>
      </c>
      <c r="C37" s="4">
        <v>1</v>
      </c>
      <c r="E37">
        <v>201637</v>
      </c>
      <c r="F37" t="s">
        <v>2085</v>
      </c>
      <c r="G37" t="s">
        <v>2085</v>
      </c>
      <c r="H37">
        <v>1</v>
      </c>
      <c r="I37">
        <v>7</v>
      </c>
      <c r="J37" s="7" t="s">
        <v>1041</v>
      </c>
      <c r="K37" s="4">
        <v>1</v>
      </c>
      <c r="M37" t="str">
        <f t="shared" si="0"/>
        <v>201637|00001234|00001234|1|7|Q51.8|1</v>
      </c>
    </row>
    <row r="38" spans="2:13" x14ac:dyDescent="0.25">
      <c r="B38" s="7" t="s">
        <v>243</v>
      </c>
      <c r="C38" s="4">
        <v>1</v>
      </c>
      <c r="E38">
        <v>201638</v>
      </c>
      <c r="F38" t="s">
        <v>2085</v>
      </c>
      <c r="G38" t="s">
        <v>2085</v>
      </c>
      <c r="H38">
        <v>1</v>
      </c>
      <c r="I38">
        <v>7</v>
      </c>
      <c r="J38" s="7" t="s">
        <v>958</v>
      </c>
      <c r="K38" s="4">
        <v>1</v>
      </c>
      <c r="M38" t="str">
        <f t="shared" si="0"/>
        <v>201638|00001234|00001234|1|7|S31.4|1</v>
      </c>
    </row>
    <row r="39" spans="2:13" x14ac:dyDescent="0.25">
      <c r="B39" s="5">
        <v>7</v>
      </c>
      <c r="C39" s="4">
        <v>7</v>
      </c>
      <c r="E39">
        <v>201639</v>
      </c>
      <c r="F39" t="s">
        <v>2085</v>
      </c>
      <c r="G39" t="s">
        <v>2085</v>
      </c>
      <c r="H39">
        <v>1</v>
      </c>
      <c r="I39">
        <v>7</v>
      </c>
      <c r="J39" s="7" t="s">
        <v>964</v>
      </c>
      <c r="K39" s="4">
        <v>1</v>
      </c>
      <c r="M39" t="str">
        <f t="shared" si="0"/>
        <v>201639|00001234|00001234|1|7|T83.3|1</v>
      </c>
    </row>
    <row r="40" spans="2:13" x14ac:dyDescent="0.25">
      <c r="B40" s="7" t="s">
        <v>226</v>
      </c>
      <c r="C40" s="4">
        <v>1</v>
      </c>
      <c r="E40">
        <v>201640</v>
      </c>
      <c r="F40" t="s">
        <v>2085</v>
      </c>
      <c r="G40" t="s">
        <v>2085</v>
      </c>
      <c r="H40">
        <v>1</v>
      </c>
      <c r="I40">
        <v>7</v>
      </c>
      <c r="J40" s="7" t="s">
        <v>207</v>
      </c>
      <c r="K40" s="4">
        <v>1</v>
      </c>
      <c r="M40" t="str">
        <f t="shared" si="0"/>
        <v>201640|00001234|00001234|1|7|Z30.3|1</v>
      </c>
    </row>
    <row r="41" spans="2:13" x14ac:dyDescent="0.25">
      <c r="B41" s="7" t="s">
        <v>1083</v>
      </c>
      <c r="C41" s="4">
        <v>1</v>
      </c>
      <c r="E41">
        <v>201641</v>
      </c>
      <c r="F41" t="s">
        <v>2085</v>
      </c>
      <c r="G41" t="s">
        <v>2085</v>
      </c>
      <c r="H41">
        <v>1</v>
      </c>
      <c r="I41">
        <v>8</v>
      </c>
      <c r="J41" s="7" t="s">
        <v>69</v>
      </c>
      <c r="K41" s="4">
        <v>1</v>
      </c>
      <c r="M41" t="str">
        <f t="shared" si="0"/>
        <v>201641|00001234|00001234|1|8|C16.0|1</v>
      </c>
    </row>
    <row r="42" spans="2:13" x14ac:dyDescent="0.25">
      <c r="B42" s="7" t="s">
        <v>87</v>
      </c>
      <c r="C42" s="4">
        <v>1</v>
      </c>
      <c r="E42">
        <v>201642</v>
      </c>
      <c r="F42" t="s">
        <v>2085</v>
      </c>
      <c r="G42" t="s">
        <v>2085</v>
      </c>
      <c r="H42">
        <v>1</v>
      </c>
      <c r="I42">
        <v>8</v>
      </c>
      <c r="J42" s="7" t="s">
        <v>322</v>
      </c>
      <c r="K42" s="4">
        <v>1</v>
      </c>
      <c r="M42" t="str">
        <f t="shared" si="0"/>
        <v>201642|00001234|00001234|1|8|F19.8|1</v>
      </c>
    </row>
    <row r="43" spans="2:13" x14ac:dyDescent="0.25">
      <c r="B43" s="7" t="s">
        <v>1041</v>
      </c>
      <c r="C43" s="4">
        <v>1</v>
      </c>
      <c r="E43">
        <v>201643</v>
      </c>
      <c r="F43" t="s">
        <v>2085</v>
      </c>
      <c r="G43" t="s">
        <v>2085</v>
      </c>
      <c r="H43">
        <v>1</v>
      </c>
      <c r="I43">
        <v>8</v>
      </c>
      <c r="J43" s="7" t="s">
        <v>1209</v>
      </c>
      <c r="K43" s="4">
        <v>1</v>
      </c>
      <c r="M43" t="str">
        <f t="shared" si="0"/>
        <v>201643|00001234|00001234|1|8|K14.3|1</v>
      </c>
    </row>
    <row r="44" spans="2:13" x14ac:dyDescent="0.25">
      <c r="B44" s="7" t="s">
        <v>958</v>
      </c>
      <c r="C44" s="4">
        <v>1</v>
      </c>
      <c r="E44">
        <v>201644</v>
      </c>
      <c r="F44" t="s">
        <v>2085</v>
      </c>
      <c r="G44" t="s">
        <v>2085</v>
      </c>
      <c r="H44">
        <v>1</v>
      </c>
      <c r="I44">
        <v>8</v>
      </c>
      <c r="J44" s="7" t="s">
        <v>22</v>
      </c>
      <c r="K44" s="4">
        <v>1</v>
      </c>
      <c r="M44" t="str">
        <f t="shared" si="0"/>
        <v>201644|00001234|00001234|1|8|K21.0|1</v>
      </c>
    </row>
    <row r="45" spans="2:13" x14ac:dyDescent="0.25">
      <c r="B45" s="7" t="s">
        <v>964</v>
      </c>
      <c r="C45" s="4">
        <v>1</v>
      </c>
      <c r="E45">
        <v>201645</v>
      </c>
      <c r="F45" t="s">
        <v>2085</v>
      </c>
      <c r="G45" t="s">
        <v>2085</v>
      </c>
      <c r="H45">
        <v>1</v>
      </c>
      <c r="I45">
        <v>8</v>
      </c>
      <c r="J45" s="7" t="s">
        <v>1020</v>
      </c>
      <c r="K45" s="4">
        <v>1</v>
      </c>
      <c r="M45" t="str">
        <f t="shared" si="0"/>
        <v>201645|00001234|00001234|1|8|O99.4|1</v>
      </c>
    </row>
    <row r="46" spans="2:13" x14ac:dyDescent="0.25">
      <c r="B46" s="7" t="s">
        <v>207</v>
      </c>
      <c r="C46" s="4">
        <v>1</v>
      </c>
      <c r="E46">
        <v>201646</v>
      </c>
      <c r="F46" t="s">
        <v>2085</v>
      </c>
      <c r="G46" t="s">
        <v>2085</v>
      </c>
      <c r="H46">
        <v>1</v>
      </c>
      <c r="I46">
        <v>8</v>
      </c>
      <c r="J46" s="7" t="s">
        <v>1036</v>
      </c>
      <c r="K46" s="4">
        <v>1</v>
      </c>
      <c r="M46" t="str">
        <f t="shared" si="0"/>
        <v>201646|00001234|00001234|1|8|Q51.3|1</v>
      </c>
    </row>
    <row r="47" spans="2:13" x14ac:dyDescent="0.25">
      <c r="B47" s="5">
        <v>8</v>
      </c>
      <c r="C47" s="4">
        <v>11</v>
      </c>
      <c r="E47">
        <v>201647</v>
      </c>
      <c r="F47" t="s">
        <v>2085</v>
      </c>
      <c r="G47" t="s">
        <v>2085</v>
      </c>
      <c r="H47">
        <v>1</v>
      </c>
      <c r="I47">
        <v>8</v>
      </c>
      <c r="J47" s="7" t="s">
        <v>1037</v>
      </c>
      <c r="K47" s="4">
        <v>1</v>
      </c>
      <c r="M47" t="str">
        <f t="shared" si="0"/>
        <v>201647|00001234|00001234|1|8|Q51.4|1</v>
      </c>
    </row>
    <row r="48" spans="2:13" x14ac:dyDescent="0.25">
      <c r="B48" s="7" t="s">
        <v>69</v>
      </c>
      <c r="C48" s="4">
        <v>1</v>
      </c>
      <c r="E48">
        <v>201648</v>
      </c>
      <c r="F48" t="s">
        <v>2085</v>
      </c>
      <c r="G48" t="s">
        <v>2085</v>
      </c>
      <c r="H48">
        <v>1</v>
      </c>
      <c r="I48">
        <v>8</v>
      </c>
      <c r="J48" s="7" t="s">
        <v>1042</v>
      </c>
      <c r="K48" s="4">
        <v>1</v>
      </c>
      <c r="M48" t="str">
        <f t="shared" si="0"/>
        <v>201648|00001234|00001234|1|8|Q51.9|1</v>
      </c>
    </row>
    <row r="49" spans="2:13" x14ac:dyDescent="0.25">
      <c r="B49" s="7" t="s">
        <v>322</v>
      </c>
      <c r="C49" s="4">
        <v>1</v>
      </c>
      <c r="E49">
        <v>201649</v>
      </c>
      <c r="F49" t="s">
        <v>2085</v>
      </c>
      <c r="G49" t="s">
        <v>2085</v>
      </c>
      <c r="H49">
        <v>1</v>
      </c>
      <c r="I49">
        <v>8</v>
      </c>
      <c r="J49" s="7" t="s">
        <v>1050</v>
      </c>
      <c r="K49" s="4">
        <v>1</v>
      </c>
      <c r="M49" t="str">
        <f t="shared" si="0"/>
        <v>201649|00001234|00001234|1|8|Q52.7|1</v>
      </c>
    </row>
    <row r="50" spans="2:13" x14ac:dyDescent="0.25">
      <c r="B50" s="7" t="s">
        <v>1209</v>
      </c>
      <c r="C50" s="4">
        <v>1</v>
      </c>
      <c r="E50">
        <v>201650</v>
      </c>
      <c r="F50" t="s">
        <v>2085</v>
      </c>
      <c r="G50" t="s">
        <v>2085</v>
      </c>
      <c r="H50">
        <v>1</v>
      </c>
      <c r="I50">
        <v>8</v>
      </c>
      <c r="J50" s="7" t="s">
        <v>1115</v>
      </c>
      <c r="K50" s="4">
        <v>1</v>
      </c>
      <c r="M50" t="str">
        <f t="shared" si="0"/>
        <v>201650|00001234|00001234|1|8|Z11.5|1</v>
      </c>
    </row>
    <row r="51" spans="2:13" x14ac:dyDescent="0.25">
      <c r="B51" s="7" t="s">
        <v>22</v>
      </c>
      <c r="C51" s="4">
        <v>1</v>
      </c>
      <c r="E51">
        <v>201651</v>
      </c>
      <c r="F51" t="s">
        <v>2085</v>
      </c>
      <c r="G51" t="s">
        <v>2085</v>
      </c>
      <c r="H51">
        <v>1</v>
      </c>
      <c r="I51">
        <v>8</v>
      </c>
      <c r="J51" s="7" t="s">
        <v>970</v>
      </c>
      <c r="K51" s="4">
        <v>1</v>
      </c>
      <c r="M51" t="str">
        <f t="shared" si="0"/>
        <v>201651|00001234|00001234|1|8|Z30.1|1</v>
      </c>
    </row>
    <row r="52" spans="2:13" x14ac:dyDescent="0.25">
      <c r="B52" s="7" t="s">
        <v>1020</v>
      </c>
      <c r="C52" s="4">
        <v>1</v>
      </c>
      <c r="E52">
        <v>201652</v>
      </c>
      <c r="F52" t="s">
        <v>2085</v>
      </c>
      <c r="G52" t="s">
        <v>2085</v>
      </c>
      <c r="H52">
        <v>1</v>
      </c>
      <c r="I52">
        <v>9</v>
      </c>
      <c r="J52" s="7" t="s">
        <v>113</v>
      </c>
      <c r="K52" s="4">
        <v>1</v>
      </c>
      <c r="M52" t="str">
        <f t="shared" si="0"/>
        <v>201652|00001234|00001234|1|9|F20.8|1</v>
      </c>
    </row>
    <row r="53" spans="2:13" x14ac:dyDescent="0.25">
      <c r="B53" s="7" t="s">
        <v>1036</v>
      </c>
      <c r="C53" s="4">
        <v>1</v>
      </c>
      <c r="E53">
        <v>201653</v>
      </c>
      <c r="F53" t="s">
        <v>2085</v>
      </c>
      <c r="G53" t="s">
        <v>2085</v>
      </c>
      <c r="H53">
        <v>1</v>
      </c>
      <c r="I53">
        <v>9</v>
      </c>
      <c r="J53" s="7" t="s">
        <v>1232</v>
      </c>
      <c r="K53" s="4">
        <v>1</v>
      </c>
      <c r="M53" t="str">
        <f t="shared" si="0"/>
        <v>201653|00001234|00001234|1|9|H04.2|1</v>
      </c>
    </row>
    <row r="54" spans="2:13" x14ac:dyDescent="0.25">
      <c r="B54" s="7" t="s">
        <v>1037</v>
      </c>
      <c r="C54" s="4">
        <v>1</v>
      </c>
      <c r="E54">
        <v>201654</v>
      </c>
      <c r="F54" t="s">
        <v>2085</v>
      </c>
      <c r="G54" t="s">
        <v>2085</v>
      </c>
      <c r="H54">
        <v>1</v>
      </c>
      <c r="I54">
        <v>9</v>
      </c>
      <c r="J54" s="7" t="s">
        <v>1161</v>
      </c>
      <c r="K54" s="4">
        <v>1</v>
      </c>
      <c r="M54" t="str">
        <f t="shared" si="0"/>
        <v>201654|00001234|00001234|1|9|K05.4|1</v>
      </c>
    </row>
    <row r="55" spans="2:13" x14ac:dyDescent="0.25">
      <c r="B55" s="7" t="s">
        <v>1042</v>
      </c>
      <c r="C55" s="4">
        <v>1</v>
      </c>
      <c r="E55">
        <v>201655</v>
      </c>
      <c r="F55" t="s">
        <v>2085</v>
      </c>
      <c r="G55" t="s">
        <v>2085</v>
      </c>
      <c r="H55">
        <v>1</v>
      </c>
      <c r="I55">
        <v>9</v>
      </c>
      <c r="J55" s="7" t="s">
        <v>1212</v>
      </c>
      <c r="K55" s="4">
        <v>1</v>
      </c>
      <c r="M55" t="str">
        <f t="shared" si="0"/>
        <v>201655|00001234|00001234|1|9|K14.8|1</v>
      </c>
    </row>
    <row r="56" spans="2:13" x14ac:dyDescent="0.25">
      <c r="B56" s="7" t="s">
        <v>1050</v>
      </c>
      <c r="C56" s="4">
        <v>1</v>
      </c>
      <c r="E56">
        <v>201656</v>
      </c>
      <c r="F56" t="s">
        <v>2085</v>
      </c>
      <c r="G56" t="s">
        <v>2085</v>
      </c>
      <c r="H56">
        <v>1</v>
      </c>
      <c r="I56">
        <v>9</v>
      </c>
      <c r="J56" s="7" t="s">
        <v>22</v>
      </c>
      <c r="K56" s="4">
        <v>1</v>
      </c>
      <c r="M56" t="str">
        <f t="shared" si="0"/>
        <v>201656|00001234|00001234|1|9|K21.0|1</v>
      </c>
    </row>
    <row r="57" spans="2:13" x14ac:dyDescent="0.25">
      <c r="B57" s="7" t="s">
        <v>1115</v>
      </c>
      <c r="C57" s="4">
        <v>1</v>
      </c>
      <c r="E57">
        <v>201657</v>
      </c>
      <c r="F57" t="s">
        <v>2085</v>
      </c>
      <c r="G57" t="s">
        <v>2085</v>
      </c>
      <c r="H57">
        <v>1</v>
      </c>
      <c r="I57">
        <v>9</v>
      </c>
      <c r="J57" s="7" t="s">
        <v>1035</v>
      </c>
      <c r="K57" s="4">
        <v>1</v>
      </c>
      <c r="M57" t="str">
        <f t="shared" si="0"/>
        <v>201657|00001234|00001234|1|9|Q51.2|1</v>
      </c>
    </row>
    <row r="58" spans="2:13" x14ac:dyDescent="0.25">
      <c r="B58" s="7" t="s">
        <v>970</v>
      </c>
      <c r="C58" s="4">
        <v>1</v>
      </c>
      <c r="E58">
        <v>201658</v>
      </c>
      <c r="F58" t="s">
        <v>2085</v>
      </c>
      <c r="G58" t="s">
        <v>2085</v>
      </c>
      <c r="H58">
        <v>1</v>
      </c>
      <c r="I58">
        <v>9</v>
      </c>
      <c r="J58" s="7" t="s">
        <v>1111</v>
      </c>
      <c r="K58" s="4">
        <v>1</v>
      </c>
      <c r="M58" t="str">
        <f t="shared" si="0"/>
        <v>201658|00001234|00001234|1|9|Z11.1|1</v>
      </c>
    </row>
    <row r="59" spans="2:13" x14ac:dyDescent="0.25">
      <c r="B59" s="5">
        <v>9</v>
      </c>
      <c r="C59" s="4">
        <v>8</v>
      </c>
      <c r="E59">
        <v>201659</v>
      </c>
      <c r="F59" t="s">
        <v>2085</v>
      </c>
      <c r="G59" t="s">
        <v>2085</v>
      </c>
      <c r="H59">
        <v>1</v>
      </c>
      <c r="I59">
        <v>9</v>
      </c>
      <c r="J59" s="7" t="s">
        <v>972</v>
      </c>
      <c r="K59" s="4">
        <v>1</v>
      </c>
      <c r="M59" t="str">
        <f t="shared" si="0"/>
        <v>201659|00001234|00001234|1|9|Z31.1|1</v>
      </c>
    </row>
    <row r="60" spans="2:13" x14ac:dyDescent="0.25">
      <c r="B60" s="7" t="s">
        <v>113</v>
      </c>
      <c r="C60" s="4">
        <v>1</v>
      </c>
      <c r="E60">
        <v>201660</v>
      </c>
      <c r="F60" t="s">
        <v>2085</v>
      </c>
      <c r="G60" t="s">
        <v>2085</v>
      </c>
      <c r="H60">
        <v>1</v>
      </c>
      <c r="I60">
        <v>10</v>
      </c>
      <c r="J60" s="7" t="s">
        <v>6</v>
      </c>
      <c r="K60" s="4">
        <v>1</v>
      </c>
      <c r="M60" t="str">
        <f t="shared" si="0"/>
        <v>201660|00001234|00001234|1|10|F20.0|1</v>
      </c>
    </row>
    <row r="61" spans="2:13" x14ac:dyDescent="0.25">
      <c r="B61" s="7" t="s">
        <v>1232</v>
      </c>
      <c r="C61" s="4">
        <v>1</v>
      </c>
      <c r="E61">
        <v>201661</v>
      </c>
      <c r="F61" t="s">
        <v>2085</v>
      </c>
      <c r="G61" t="s">
        <v>2085</v>
      </c>
      <c r="H61">
        <v>1</v>
      </c>
      <c r="I61">
        <v>10</v>
      </c>
      <c r="J61" s="7" t="s">
        <v>123</v>
      </c>
      <c r="K61" s="4">
        <v>1</v>
      </c>
      <c r="M61" t="str">
        <f t="shared" si="0"/>
        <v>201661|00001234|00001234|1|10|H06.2|1</v>
      </c>
    </row>
    <row r="62" spans="2:13" x14ac:dyDescent="0.25">
      <c r="B62" s="7" t="s">
        <v>1161</v>
      </c>
      <c r="C62" s="4">
        <v>1</v>
      </c>
      <c r="E62">
        <v>201662</v>
      </c>
      <c r="F62" t="s">
        <v>2085</v>
      </c>
      <c r="G62" t="s">
        <v>2085</v>
      </c>
      <c r="H62">
        <v>1</v>
      </c>
      <c r="I62">
        <v>10</v>
      </c>
      <c r="J62" s="7" t="s">
        <v>1244</v>
      </c>
      <c r="K62" s="4">
        <v>1</v>
      </c>
      <c r="M62" t="str">
        <f t="shared" si="0"/>
        <v>201662|00001234|00001234|1|10|H06.3|1</v>
      </c>
    </row>
    <row r="63" spans="2:13" x14ac:dyDescent="0.25">
      <c r="B63" s="7" t="s">
        <v>1212</v>
      </c>
      <c r="C63" s="4">
        <v>1</v>
      </c>
      <c r="E63">
        <v>201663</v>
      </c>
      <c r="F63" t="s">
        <v>2085</v>
      </c>
      <c r="G63" t="s">
        <v>2085</v>
      </c>
      <c r="H63">
        <v>1</v>
      </c>
      <c r="I63">
        <v>10</v>
      </c>
      <c r="J63" s="7" t="s">
        <v>242</v>
      </c>
      <c r="K63" s="4">
        <v>1</v>
      </c>
      <c r="M63" t="str">
        <f t="shared" si="0"/>
        <v>201663|00001234|00001234|1|10|I27.9|1</v>
      </c>
    </row>
    <row r="64" spans="2:13" x14ac:dyDescent="0.25">
      <c r="B64" s="7" t="s">
        <v>22</v>
      </c>
      <c r="C64" s="4">
        <v>1</v>
      </c>
      <c r="E64">
        <v>201664</v>
      </c>
      <c r="F64" t="s">
        <v>2085</v>
      </c>
      <c r="G64" t="s">
        <v>2085</v>
      </c>
      <c r="H64">
        <v>1</v>
      </c>
      <c r="I64">
        <v>10</v>
      </c>
      <c r="J64" s="7" t="s">
        <v>1188</v>
      </c>
      <c r="K64" s="4">
        <v>1</v>
      </c>
      <c r="M64" t="str">
        <f t="shared" si="0"/>
        <v>201664|00001234|00001234|1|10|K10.3|1</v>
      </c>
    </row>
    <row r="65" spans="2:13" x14ac:dyDescent="0.25">
      <c r="B65" s="7" t="s">
        <v>1035</v>
      </c>
      <c r="C65" s="4">
        <v>1</v>
      </c>
      <c r="E65">
        <v>201665</v>
      </c>
      <c r="F65" t="s">
        <v>2085</v>
      </c>
      <c r="G65" t="s">
        <v>2085</v>
      </c>
      <c r="H65">
        <v>1</v>
      </c>
      <c r="I65">
        <v>10</v>
      </c>
      <c r="J65" s="7" t="s">
        <v>1039</v>
      </c>
      <c r="K65" s="4">
        <v>1</v>
      </c>
      <c r="M65" t="str">
        <f t="shared" si="0"/>
        <v>201665|00001234|00001234|1|10|Q51.6|1</v>
      </c>
    </row>
    <row r="66" spans="2:13" x14ac:dyDescent="0.25">
      <c r="B66" s="7" t="s">
        <v>1111</v>
      </c>
      <c r="C66" s="4">
        <v>1</v>
      </c>
      <c r="E66">
        <v>201666</v>
      </c>
      <c r="F66" t="s">
        <v>2085</v>
      </c>
      <c r="G66" t="s">
        <v>2085</v>
      </c>
      <c r="H66">
        <v>1</v>
      </c>
      <c r="I66">
        <v>10</v>
      </c>
      <c r="J66" s="7" t="s">
        <v>943</v>
      </c>
      <c r="K66" s="4">
        <v>1</v>
      </c>
      <c r="M66" t="str">
        <f t="shared" si="0"/>
        <v>201666|00001234|00001234|1|10|Q97.1|1</v>
      </c>
    </row>
    <row r="67" spans="2:13" x14ac:dyDescent="0.25">
      <c r="B67" s="7" t="s">
        <v>972</v>
      </c>
      <c r="C67" s="4">
        <v>1</v>
      </c>
      <c r="E67">
        <v>201667</v>
      </c>
      <c r="F67" t="s">
        <v>2085</v>
      </c>
      <c r="G67" t="s">
        <v>2085</v>
      </c>
      <c r="H67">
        <v>1</v>
      </c>
      <c r="I67">
        <v>11</v>
      </c>
      <c r="J67" s="7" t="s">
        <v>6</v>
      </c>
      <c r="K67" s="4">
        <v>1</v>
      </c>
      <c r="M67" t="str">
        <f t="shared" si="0"/>
        <v>201667|00001234|00001234|1|11|F20.0|1</v>
      </c>
    </row>
    <row r="68" spans="2:13" x14ac:dyDescent="0.25">
      <c r="B68" s="5">
        <v>10</v>
      </c>
      <c r="C68" s="4">
        <v>7</v>
      </c>
      <c r="E68">
        <v>201668</v>
      </c>
      <c r="F68" t="s">
        <v>2085</v>
      </c>
      <c r="G68" t="s">
        <v>2085</v>
      </c>
      <c r="H68">
        <v>1</v>
      </c>
      <c r="I68">
        <v>11</v>
      </c>
      <c r="J68" s="7" t="s">
        <v>7</v>
      </c>
      <c r="K68" s="4">
        <v>1</v>
      </c>
      <c r="M68" t="str">
        <f t="shared" si="0"/>
        <v>201668|00001234|00001234|1|11|F41.2|1</v>
      </c>
    </row>
    <row r="69" spans="2:13" x14ac:dyDescent="0.25">
      <c r="B69" s="7" t="s">
        <v>6</v>
      </c>
      <c r="C69" s="4">
        <v>1</v>
      </c>
      <c r="E69">
        <v>201669</v>
      </c>
      <c r="F69" t="s">
        <v>2085</v>
      </c>
      <c r="G69" t="s">
        <v>2085</v>
      </c>
      <c r="H69">
        <v>1</v>
      </c>
      <c r="I69">
        <v>11</v>
      </c>
      <c r="J69" s="7" t="s">
        <v>1071</v>
      </c>
      <c r="K69" s="4">
        <v>1</v>
      </c>
      <c r="M69" t="str">
        <f t="shared" si="0"/>
        <v>201669|00001234|00001234|1|11|I23.8|1</v>
      </c>
    </row>
    <row r="70" spans="2:13" x14ac:dyDescent="0.25">
      <c r="B70" s="7" t="s">
        <v>123</v>
      </c>
      <c r="C70" s="4">
        <v>1</v>
      </c>
      <c r="E70">
        <v>201670</v>
      </c>
      <c r="F70" t="s">
        <v>2085</v>
      </c>
      <c r="G70" t="s">
        <v>2085</v>
      </c>
      <c r="H70">
        <v>1</v>
      </c>
      <c r="I70">
        <v>11</v>
      </c>
      <c r="J70" s="7" t="s">
        <v>1073</v>
      </c>
      <c r="K70" s="4">
        <v>1</v>
      </c>
      <c r="M70" t="str">
        <f t="shared" si="0"/>
        <v>201670|00001234|00001234|1|11|I24.1|1</v>
      </c>
    </row>
    <row r="71" spans="2:13" x14ac:dyDescent="0.25">
      <c r="B71" s="7" t="s">
        <v>1244</v>
      </c>
      <c r="C71" s="4">
        <v>1</v>
      </c>
      <c r="E71">
        <v>201671</v>
      </c>
      <c r="F71" t="s">
        <v>2085</v>
      </c>
      <c r="G71" t="s">
        <v>2085</v>
      </c>
      <c r="H71">
        <v>1</v>
      </c>
      <c r="I71">
        <v>11</v>
      </c>
      <c r="J71" s="7" t="s">
        <v>1081</v>
      </c>
      <c r="K71" s="4">
        <v>1</v>
      </c>
      <c r="M71" t="str">
        <f t="shared" si="0"/>
        <v>201671|00001234|00001234|1|11|I25.8|1</v>
      </c>
    </row>
    <row r="72" spans="2:13" x14ac:dyDescent="0.25">
      <c r="B72" s="7" t="s">
        <v>242</v>
      </c>
      <c r="C72" s="4">
        <v>1</v>
      </c>
      <c r="E72">
        <v>201672</v>
      </c>
      <c r="F72" t="s">
        <v>2085</v>
      </c>
      <c r="G72" t="s">
        <v>2085</v>
      </c>
      <c r="H72">
        <v>1</v>
      </c>
      <c r="I72">
        <v>11</v>
      </c>
      <c r="J72" s="7" t="s">
        <v>1021</v>
      </c>
      <c r="K72" s="4">
        <v>1</v>
      </c>
      <c r="M72" t="str">
        <f t="shared" ref="M72:M135" si="1">CONCATENATE(E72,"|",F72,"|",G72,"|",H72,"|",I72,"|",J72,"|",K72)</f>
        <v>201672|00001234|00001234|1|11|O99.5|1</v>
      </c>
    </row>
    <row r="73" spans="2:13" x14ac:dyDescent="0.25">
      <c r="B73" s="7" t="s">
        <v>1188</v>
      </c>
      <c r="C73" s="4">
        <v>1</v>
      </c>
      <c r="E73">
        <v>201673</v>
      </c>
      <c r="F73" t="s">
        <v>2085</v>
      </c>
      <c r="G73" t="s">
        <v>2085</v>
      </c>
      <c r="H73">
        <v>1</v>
      </c>
      <c r="I73">
        <v>11</v>
      </c>
      <c r="J73" s="7" t="s">
        <v>948</v>
      </c>
      <c r="K73" s="4">
        <v>1</v>
      </c>
      <c r="M73" t="str">
        <f t="shared" si="1"/>
        <v>201673|00001234|00001234|1|11|R87.0|1</v>
      </c>
    </row>
    <row r="74" spans="2:13" x14ac:dyDescent="0.25">
      <c r="B74" s="7" t="s">
        <v>1039</v>
      </c>
      <c r="C74" s="4">
        <v>1</v>
      </c>
      <c r="E74">
        <v>201674</v>
      </c>
      <c r="F74" t="s">
        <v>2085</v>
      </c>
      <c r="G74" t="s">
        <v>2085</v>
      </c>
      <c r="H74">
        <v>1</v>
      </c>
      <c r="I74">
        <v>11</v>
      </c>
      <c r="J74" s="7" t="s">
        <v>952</v>
      </c>
      <c r="K74" s="4">
        <v>1</v>
      </c>
      <c r="M74" t="str">
        <f t="shared" si="1"/>
        <v>201674|00001234|00001234|1|11|R87.4|1</v>
      </c>
    </row>
    <row r="75" spans="2:13" x14ac:dyDescent="0.25">
      <c r="B75" s="7" t="s">
        <v>943</v>
      </c>
      <c r="C75" s="4">
        <v>1</v>
      </c>
      <c r="E75">
        <v>201675</v>
      </c>
      <c r="F75" t="s">
        <v>2085</v>
      </c>
      <c r="G75" t="s">
        <v>2085</v>
      </c>
      <c r="H75">
        <v>1</v>
      </c>
      <c r="I75">
        <v>11</v>
      </c>
      <c r="J75" s="7" t="s">
        <v>1109</v>
      </c>
      <c r="K75" s="4">
        <v>1</v>
      </c>
      <c r="M75" t="str">
        <f t="shared" si="1"/>
        <v>201675|00001234|00001234|1|11|Z10.8|1</v>
      </c>
    </row>
    <row r="76" spans="2:13" x14ac:dyDescent="0.25">
      <c r="B76" s="5">
        <v>11</v>
      </c>
      <c r="C76" s="4">
        <v>14</v>
      </c>
      <c r="E76">
        <v>201676</v>
      </c>
      <c r="F76" t="s">
        <v>2085</v>
      </c>
      <c r="G76" t="s">
        <v>2085</v>
      </c>
      <c r="H76">
        <v>1</v>
      </c>
      <c r="I76">
        <v>11</v>
      </c>
      <c r="J76" s="7" t="s">
        <v>1111</v>
      </c>
      <c r="K76" s="4">
        <v>1</v>
      </c>
      <c r="M76" t="str">
        <f t="shared" si="1"/>
        <v>201676|00001234|00001234|1|11|Z11.1|1</v>
      </c>
    </row>
    <row r="77" spans="2:13" x14ac:dyDescent="0.25">
      <c r="B77" s="7" t="s">
        <v>6</v>
      </c>
      <c r="C77" s="4">
        <v>1</v>
      </c>
      <c r="E77">
        <v>201677</v>
      </c>
      <c r="F77" t="s">
        <v>2085</v>
      </c>
      <c r="G77" t="s">
        <v>2085</v>
      </c>
      <c r="H77">
        <v>1</v>
      </c>
      <c r="I77">
        <v>11</v>
      </c>
      <c r="J77" s="7" t="s">
        <v>1121</v>
      </c>
      <c r="K77" s="4">
        <v>1</v>
      </c>
      <c r="M77" t="str">
        <f t="shared" si="1"/>
        <v>201677|00001234|00001234|1|11|Z12.2|1</v>
      </c>
    </row>
    <row r="78" spans="2:13" x14ac:dyDescent="0.25">
      <c r="B78" s="7" t="s">
        <v>7</v>
      </c>
      <c r="C78" s="4">
        <v>1</v>
      </c>
      <c r="E78">
        <v>201678</v>
      </c>
      <c r="F78" t="s">
        <v>2085</v>
      </c>
      <c r="G78" t="s">
        <v>2085</v>
      </c>
      <c r="H78">
        <v>1</v>
      </c>
      <c r="I78">
        <v>11</v>
      </c>
      <c r="J78" s="7" t="s">
        <v>980</v>
      </c>
      <c r="K78" s="4">
        <v>1</v>
      </c>
      <c r="M78" t="str">
        <f t="shared" si="1"/>
        <v>201678|00001234|00001234|1|11|Z36.1|1</v>
      </c>
    </row>
    <row r="79" spans="2:13" x14ac:dyDescent="0.25">
      <c r="B79" s="7" t="s">
        <v>1071</v>
      </c>
      <c r="C79" s="4">
        <v>1</v>
      </c>
      <c r="E79">
        <v>201679</v>
      </c>
      <c r="F79" t="s">
        <v>2085</v>
      </c>
      <c r="G79" t="s">
        <v>2085</v>
      </c>
      <c r="H79">
        <v>1</v>
      </c>
      <c r="I79">
        <v>11</v>
      </c>
      <c r="J79" s="7" t="s">
        <v>982</v>
      </c>
      <c r="K79" s="4">
        <v>1</v>
      </c>
      <c r="M79" t="str">
        <f t="shared" si="1"/>
        <v>201679|00001234|00001234|1|11|Z36.3|1</v>
      </c>
    </row>
    <row r="80" spans="2:13" x14ac:dyDescent="0.25">
      <c r="B80" s="7" t="s">
        <v>1073</v>
      </c>
      <c r="C80" s="4">
        <v>1</v>
      </c>
      <c r="E80">
        <v>201680</v>
      </c>
      <c r="F80" t="s">
        <v>2085</v>
      </c>
      <c r="G80" t="s">
        <v>2085</v>
      </c>
      <c r="H80">
        <v>1</v>
      </c>
      <c r="I80">
        <v>11</v>
      </c>
      <c r="J80" s="7" t="s">
        <v>985</v>
      </c>
      <c r="K80" s="4">
        <v>1</v>
      </c>
      <c r="M80" t="str">
        <f t="shared" si="1"/>
        <v>201680|00001234|00001234|1|11|Z36.8|1</v>
      </c>
    </row>
    <row r="81" spans="2:13" x14ac:dyDescent="0.25">
      <c r="B81" s="7" t="s">
        <v>1081</v>
      </c>
      <c r="C81" s="4">
        <v>1</v>
      </c>
      <c r="E81">
        <v>201681</v>
      </c>
      <c r="F81" t="s">
        <v>2085</v>
      </c>
      <c r="G81" t="s">
        <v>2085</v>
      </c>
      <c r="H81">
        <v>1</v>
      </c>
      <c r="I81">
        <v>2</v>
      </c>
      <c r="J81" s="7" t="s">
        <v>27</v>
      </c>
      <c r="K81" s="4">
        <v>1</v>
      </c>
      <c r="M81" t="str">
        <f t="shared" si="1"/>
        <v>201681|00001234|00001234|1|2|B18.2|1</v>
      </c>
    </row>
    <row r="82" spans="2:13" x14ac:dyDescent="0.25">
      <c r="B82" s="7" t="s">
        <v>1021</v>
      </c>
      <c r="C82" s="4">
        <v>1</v>
      </c>
      <c r="E82">
        <v>201682</v>
      </c>
      <c r="F82" t="s">
        <v>2085</v>
      </c>
      <c r="G82" t="s">
        <v>2085</v>
      </c>
      <c r="H82">
        <v>1</v>
      </c>
      <c r="I82">
        <v>2</v>
      </c>
      <c r="J82" s="7" t="s">
        <v>20</v>
      </c>
      <c r="K82" s="4">
        <v>1</v>
      </c>
      <c r="M82" t="str">
        <f t="shared" si="1"/>
        <v>201682|00001234|00001234|1|2|F10.2|1</v>
      </c>
    </row>
    <row r="83" spans="2:13" x14ac:dyDescent="0.25">
      <c r="B83" s="7" t="s">
        <v>948</v>
      </c>
      <c r="C83" s="4">
        <v>1</v>
      </c>
      <c r="E83">
        <v>201683</v>
      </c>
      <c r="F83" t="s">
        <v>2085</v>
      </c>
      <c r="G83" t="s">
        <v>2085</v>
      </c>
      <c r="H83">
        <v>1</v>
      </c>
      <c r="I83">
        <v>2</v>
      </c>
      <c r="J83" s="7" t="s">
        <v>248</v>
      </c>
      <c r="K83" s="4">
        <v>1</v>
      </c>
      <c r="M83" t="str">
        <f t="shared" si="1"/>
        <v>201683|00001234|00001234|1|2|H04.5|1</v>
      </c>
    </row>
    <row r="84" spans="2:13" x14ac:dyDescent="0.25">
      <c r="B84" s="7" t="s">
        <v>952</v>
      </c>
      <c r="C84" s="4">
        <v>1</v>
      </c>
      <c r="E84">
        <v>201684</v>
      </c>
      <c r="F84" t="s">
        <v>2085</v>
      </c>
      <c r="G84" t="s">
        <v>2085</v>
      </c>
      <c r="H84">
        <v>1</v>
      </c>
      <c r="I84">
        <v>2</v>
      </c>
      <c r="J84" s="7" t="s">
        <v>1054</v>
      </c>
      <c r="K84" s="4">
        <v>1</v>
      </c>
      <c r="M84" t="str">
        <f t="shared" si="1"/>
        <v>201684|00001234|00001234|1|2|I13.0|1</v>
      </c>
    </row>
    <row r="85" spans="2:13" x14ac:dyDescent="0.25">
      <c r="B85" s="7" t="s">
        <v>1109</v>
      </c>
      <c r="C85" s="4">
        <v>1</v>
      </c>
      <c r="E85">
        <v>201685</v>
      </c>
      <c r="F85" t="s">
        <v>2085</v>
      </c>
      <c r="G85" t="s">
        <v>2085</v>
      </c>
      <c r="H85">
        <v>1</v>
      </c>
      <c r="I85">
        <v>2</v>
      </c>
      <c r="J85" s="7" t="s">
        <v>1076</v>
      </c>
      <c r="K85" s="4">
        <v>1</v>
      </c>
      <c r="M85" t="str">
        <f t="shared" si="1"/>
        <v>201685|00001234|00001234|1|2|I25.1|1</v>
      </c>
    </row>
    <row r="86" spans="2:13" x14ac:dyDescent="0.25">
      <c r="B86" s="7" t="s">
        <v>1111</v>
      </c>
      <c r="C86" s="4">
        <v>1</v>
      </c>
      <c r="E86">
        <v>201686</v>
      </c>
      <c r="F86" t="s">
        <v>2085</v>
      </c>
      <c r="G86" t="s">
        <v>2085</v>
      </c>
      <c r="H86">
        <v>1</v>
      </c>
      <c r="I86">
        <v>2</v>
      </c>
      <c r="J86" s="7" t="s">
        <v>1210</v>
      </c>
      <c r="K86" s="4">
        <v>1</v>
      </c>
      <c r="M86" t="str">
        <f t="shared" si="1"/>
        <v>201686|00001234|00001234|1|2|K14.4|1</v>
      </c>
    </row>
    <row r="87" spans="2:13" x14ac:dyDescent="0.25">
      <c r="B87" s="7" t="s">
        <v>1121</v>
      </c>
      <c r="C87" s="4">
        <v>1</v>
      </c>
      <c r="E87">
        <v>201687</v>
      </c>
      <c r="F87" t="s">
        <v>2085</v>
      </c>
      <c r="G87" t="s">
        <v>2085</v>
      </c>
      <c r="H87">
        <v>1</v>
      </c>
      <c r="I87">
        <v>2</v>
      </c>
      <c r="J87" s="7" t="s">
        <v>1044</v>
      </c>
      <c r="K87" s="4">
        <v>1</v>
      </c>
      <c r="M87" t="str">
        <f t="shared" si="1"/>
        <v>201687|00001234|00001234|1|2|Q52.1|1</v>
      </c>
    </row>
    <row r="88" spans="2:13" x14ac:dyDescent="0.25">
      <c r="B88" s="7" t="s">
        <v>980</v>
      </c>
      <c r="C88" s="4">
        <v>1</v>
      </c>
      <c r="E88">
        <v>201688</v>
      </c>
      <c r="F88" t="s">
        <v>2085</v>
      </c>
      <c r="G88" t="s">
        <v>2085</v>
      </c>
      <c r="H88">
        <v>1</v>
      </c>
      <c r="I88">
        <v>2</v>
      </c>
      <c r="J88" s="7" t="s">
        <v>960</v>
      </c>
      <c r="K88" s="4">
        <v>1</v>
      </c>
      <c r="M88" t="str">
        <f t="shared" si="1"/>
        <v>201688|00001234|00001234|1|2|S37.5|1</v>
      </c>
    </row>
    <row r="89" spans="2:13" x14ac:dyDescent="0.25">
      <c r="B89" s="7" t="s">
        <v>982</v>
      </c>
      <c r="C89" s="4">
        <v>1</v>
      </c>
      <c r="E89">
        <v>201689</v>
      </c>
      <c r="F89" t="s">
        <v>2085</v>
      </c>
      <c r="G89" t="s">
        <v>2085</v>
      </c>
      <c r="H89">
        <v>1</v>
      </c>
      <c r="I89">
        <v>2</v>
      </c>
      <c r="J89" s="7" t="s">
        <v>978</v>
      </c>
      <c r="K89" s="4">
        <v>1</v>
      </c>
      <c r="M89" t="str">
        <f t="shared" si="1"/>
        <v>201689|00001234|00001234|1|2|Z35.7|1</v>
      </c>
    </row>
    <row r="90" spans="2:13" x14ac:dyDescent="0.25">
      <c r="B90" s="7" t="s">
        <v>985</v>
      </c>
      <c r="C90" s="4">
        <v>1</v>
      </c>
      <c r="E90">
        <v>201690</v>
      </c>
      <c r="F90" t="s">
        <v>2085</v>
      </c>
      <c r="G90" t="s">
        <v>2085</v>
      </c>
      <c r="H90">
        <v>1</v>
      </c>
      <c r="I90">
        <v>13</v>
      </c>
      <c r="J90" s="7" t="s">
        <v>27</v>
      </c>
      <c r="K90" s="4">
        <v>1</v>
      </c>
      <c r="M90" t="str">
        <f t="shared" si="1"/>
        <v>201690|00001234|00001234|1|13|B18.2|1</v>
      </c>
    </row>
    <row r="91" spans="2:13" x14ac:dyDescent="0.25">
      <c r="B91" s="5">
        <v>12</v>
      </c>
      <c r="C91" s="4">
        <v>9</v>
      </c>
      <c r="E91">
        <v>201691</v>
      </c>
      <c r="F91" t="s">
        <v>2085</v>
      </c>
      <c r="G91" t="s">
        <v>2085</v>
      </c>
      <c r="H91">
        <v>1</v>
      </c>
      <c r="I91">
        <v>13</v>
      </c>
      <c r="J91" s="7" t="s">
        <v>20</v>
      </c>
      <c r="K91" s="4">
        <v>2</v>
      </c>
      <c r="M91" t="str">
        <f t="shared" si="1"/>
        <v>201691|00001234|00001234|1|13|F10.2|2</v>
      </c>
    </row>
    <row r="92" spans="2:13" x14ac:dyDescent="0.25">
      <c r="B92" s="7" t="s">
        <v>27</v>
      </c>
      <c r="C92" s="4">
        <v>1</v>
      </c>
      <c r="E92">
        <v>201692</v>
      </c>
      <c r="F92" t="s">
        <v>2085</v>
      </c>
      <c r="G92" t="s">
        <v>2085</v>
      </c>
      <c r="H92">
        <v>1</v>
      </c>
      <c r="I92">
        <v>13</v>
      </c>
      <c r="J92" s="7" t="s">
        <v>97</v>
      </c>
      <c r="K92" s="4">
        <v>1</v>
      </c>
      <c r="M92" t="str">
        <f t="shared" si="1"/>
        <v>201692|00001234|00001234|1|13|F45.0|1</v>
      </c>
    </row>
    <row r="93" spans="2:13" x14ac:dyDescent="0.25">
      <c r="B93" s="7" t="s">
        <v>20</v>
      </c>
      <c r="C93" s="4">
        <v>1</v>
      </c>
      <c r="E93">
        <v>201693</v>
      </c>
      <c r="F93" t="s">
        <v>2085</v>
      </c>
      <c r="G93" t="s">
        <v>2085</v>
      </c>
      <c r="H93">
        <v>1</v>
      </c>
      <c r="I93">
        <v>13</v>
      </c>
      <c r="J93" s="7" t="s">
        <v>1067</v>
      </c>
      <c r="K93" s="4">
        <v>1</v>
      </c>
      <c r="M93" t="str">
        <f t="shared" si="1"/>
        <v>201693|00001234|00001234|1|13|I23.3|1</v>
      </c>
    </row>
    <row r="94" spans="2:13" x14ac:dyDescent="0.25">
      <c r="B94" s="7" t="s">
        <v>248</v>
      </c>
      <c r="C94" s="4">
        <v>1</v>
      </c>
      <c r="E94">
        <v>201694</v>
      </c>
      <c r="F94" t="s">
        <v>2085</v>
      </c>
      <c r="G94" t="s">
        <v>2085</v>
      </c>
      <c r="H94">
        <v>1</v>
      </c>
      <c r="I94">
        <v>13</v>
      </c>
      <c r="J94" s="7" t="s">
        <v>1085</v>
      </c>
      <c r="K94" s="4">
        <v>1</v>
      </c>
      <c r="M94" t="str">
        <f t="shared" si="1"/>
        <v>201694|00001234|00001234|1|13|I28.0|1</v>
      </c>
    </row>
    <row r="95" spans="2:13" x14ac:dyDescent="0.25">
      <c r="B95" s="7" t="s">
        <v>1054</v>
      </c>
      <c r="C95" s="4">
        <v>1</v>
      </c>
      <c r="E95">
        <v>201695</v>
      </c>
      <c r="F95" t="s">
        <v>2085</v>
      </c>
      <c r="G95" t="s">
        <v>2085</v>
      </c>
      <c r="H95">
        <v>1</v>
      </c>
      <c r="I95">
        <v>13</v>
      </c>
      <c r="J95" s="7" t="s">
        <v>9</v>
      </c>
      <c r="K95" s="4">
        <v>1</v>
      </c>
      <c r="M95" t="str">
        <f t="shared" si="1"/>
        <v>201695|00001234|00001234|1|13|K29.3|1</v>
      </c>
    </row>
    <row r="96" spans="2:13" x14ac:dyDescent="0.25">
      <c r="B96" s="7" t="s">
        <v>1076</v>
      </c>
      <c r="C96" s="4">
        <v>1</v>
      </c>
      <c r="E96">
        <v>201696</v>
      </c>
      <c r="F96" t="s">
        <v>2085</v>
      </c>
      <c r="G96" t="s">
        <v>2085</v>
      </c>
      <c r="H96">
        <v>1</v>
      </c>
      <c r="I96">
        <v>13</v>
      </c>
      <c r="J96" s="7" t="s">
        <v>33</v>
      </c>
      <c r="K96" s="4">
        <v>1</v>
      </c>
      <c r="M96" t="str">
        <f t="shared" si="1"/>
        <v>201696|00001234|00001234|1|13|K58.0|1</v>
      </c>
    </row>
    <row r="97" spans="2:13" x14ac:dyDescent="0.25">
      <c r="B97" s="7" t="s">
        <v>1210</v>
      </c>
      <c r="C97" s="4">
        <v>1</v>
      </c>
      <c r="E97">
        <v>201697</v>
      </c>
      <c r="F97" t="s">
        <v>2085</v>
      </c>
      <c r="G97" t="s">
        <v>2085</v>
      </c>
      <c r="H97">
        <v>1</v>
      </c>
      <c r="I97">
        <v>13</v>
      </c>
      <c r="J97" s="7" t="s">
        <v>54</v>
      </c>
      <c r="K97" s="4">
        <v>1</v>
      </c>
      <c r="M97" t="str">
        <f t="shared" si="1"/>
        <v>201697|00001234|00001234|1|13|K74.2|1</v>
      </c>
    </row>
    <row r="98" spans="2:13" x14ac:dyDescent="0.25">
      <c r="B98" s="7" t="s">
        <v>1044</v>
      </c>
      <c r="C98" s="4">
        <v>1</v>
      </c>
      <c r="E98">
        <v>201698</v>
      </c>
      <c r="F98" t="s">
        <v>2085</v>
      </c>
      <c r="G98" t="s">
        <v>2085</v>
      </c>
      <c r="H98">
        <v>1</v>
      </c>
      <c r="I98">
        <v>13</v>
      </c>
      <c r="J98" s="7" t="s">
        <v>1027</v>
      </c>
      <c r="K98" s="4">
        <v>1</v>
      </c>
      <c r="M98" t="str">
        <f t="shared" si="1"/>
        <v>201698|00001234|00001234|1|13|Q50.1|1</v>
      </c>
    </row>
    <row r="99" spans="2:13" x14ac:dyDescent="0.25">
      <c r="B99" s="7" t="s">
        <v>960</v>
      </c>
      <c r="C99" s="4">
        <v>1</v>
      </c>
      <c r="E99">
        <v>201699</v>
      </c>
      <c r="F99" t="s">
        <v>2085</v>
      </c>
      <c r="G99" t="s">
        <v>2085</v>
      </c>
      <c r="H99">
        <v>1</v>
      </c>
      <c r="I99">
        <v>13</v>
      </c>
      <c r="J99" s="7" t="s">
        <v>238</v>
      </c>
      <c r="K99" s="4">
        <v>1</v>
      </c>
      <c r="M99" t="str">
        <f t="shared" si="1"/>
        <v>201699|00001234|00001234|1|13|Z34.0|1</v>
      </c>
    </row>
    <row r="100" spans="2:13" x14ac:dyDescent="0.25">
      <c r="B100" s="7" t="s">
        <v>978</v>
      </c>
      <c r="C100" s="4">
        <v>1</v>
      </c>
      <c r="E100">
        <v>201700</v>
      </c>
      <c r="F100" t="s">
        <v>2085</v>
      </c>
      <c r="G100" t="s">
        <v>2085</v>
      </c>
      <c r="H100">
        <v>1</v>
      </c>
      <c r="I100">
        <v>13</v>
      </c>
      <c r="J100" s="7" t="s">
        <v>237</v>
      </c>
      <c r="K100" s="4">
        <v>1</v>
      </c>
      <c r="M100" t="str">
        <f t="shared" si="1"/>
        <v>201700|00001234|00001234|1|13|Z35.2|1</v>
      </c>
    </row>
    <row r="101" spans="2:13" x14ac:dyDescent="0.25">
      <c r="B101" s="5">
        <v>13</v>
      </c>
      <c r="C101" s="4">
        <v>12</v>
      </c>
      <c r="E101">
        <v>201701</v>
      </c>
      <c r="F101" t="s">
        <v>2085</v>
      </c>
      <c r="G101" t="s">
        <v>2085</v>
      </c>
      <c r="H101">
        <v>1</v>
      </c>
      <c r="I101">
        <v>14</v>
      </c>
      <c r="J101" s="7" t="s">
        <v>1243</v>
      </c>
      <c r="K101" s="4">
        <v>1</v>
      </c>
      <c r="M101" t="str">
        <f t="shared" si="1"/>
        <v>201701|00001234|00001234|1|14|H06.1|1</v>
      </c>
    </row>
    <row r="102" spans="2:13" x14ac:dyDescent="0.25">
      <c r="B102" s="7" t="s">
        <v>27</v>
      </c>
      <c r="C102" s="4">
        <v>1</v>
      </c>
      <c r="E102">
        <v>201702</v>
      </c>
      <c r="F102" t="s">
        <v>2085</v>
      </c>
      <c r="G102" t="s">
        <v>2085</v>
      </c>
      <c r="H102">
        <v>1</v>
      </c>
      <c r="I102">
        <v>14</v>
      </c>
      <c r="J102" s="7" t="s">
        <v>1063</v>
      </c>
      <c r="K102" s="4">
        <v>1</v>
      </c>
      <c r="M102" t="str">
        <f t="shared" si="1"/>
        <v>201702|00001234|00001234|1|14|I22.8|1</v>
      </c>
    </row>
    <row r="103" spans="2:13" x14ac:dyDescent="0.25">
      <c r="B103" s="7" t="s">
        <v>20</v>
      </c>
      <c r="C103" s="4">
        <v>2</v>
      </c>
      <c r="E103">
        <v>201703</v>
      </c>
      <c r="F103" t="s">
        <v>2085</v>
      </c>
      <c r="G103" t="s">
        <v>2085</v>
      </c>
      <c r="H103">
        <v>1</v>
      </c>
      <c r="I103">
        <v>14</v>
      </c>
      <c r="J103" s="7" t="s">
        <v>1080</v>
      </c>
      <c r="K103" s="4">
        <v>1</v>
      </c>
      <c r="M103" t="str">
        <f t="shared" si="1"/>
        <v>201703|00001234|00001234|1|14|I25.6|1</v>
      </c>
    </row>
    <row r="104" spans="2:13" x14ac:dyDescent="0.25">
      <c r="B104" s="7" t="s">
        <v>97</v>
      </c>
      <c r="C104" s="4">
        <v>1</v>
      </c>
      <c r="E104">
        <v>201704</v>
      </c>
      <c r="F104" t="s">
        <v>2085</v>
      </c>
      <c r="G104" t="s">
        <v>2085</v>
      </c>
      <c r="H104">
        <v>1</v>
      </c>
      <c r="I104">
        <v>14</v>
      </c>
      <c r="J104" s="7" t="s">
        <v>1182</v>
      </c>
      <c r="K104" s="4">
        <v>1</v>
      </c>
      <c r="M104" t="str">
        <f t="shared" si="1"/>
        <v>201704|00001234|00001234|1|14|K09.1|1</v>
      </c>
    </row>
    <row r="105" spans="2:13" x14ac:dyDescent="0.25">
      <c r="B105" s="7" t="s">
        <v>1067</v>
      </c>
      <c r="C105" s="4">
        <v>1</v>
      </c>
      <c r="E105">
        <v>201705</v>
      </c>
      <c r="F105" t="s">
        <v>2085</v>
      </c>
      <c r="G105" t="s">
        <v>2085</v>
      </c>
      <c r="H105">
        <v>1</v>
      </c>
      <c r="I105">
        <v>14</v>
      </c>
      <c r="J105" s="7" t="s">
        <v>1183</v>
      </c>
      <c r="K105" s="4">
        <v>1</v>
      </c>
      <c r="M105" t="str">
        <f t="shared" si="1"/>
        <v>201705|00001234|00001234|1|14|K09.2|1</v>
      </c>
    </row>
    <row r="106" spans="2:13" x14ac:dyDescent="0.25">
      <c r="B106" s="7" t="s">
        <v>1085</v>
      </c>
      <c r="C106" s="4">
        <v>1</v>
      </c>
      <c r="E106">
        <v>201706</v>
      </c>
      <c r="F106" t="s">
        <v>2085</v>
      </c>
      <c r="G106" t="s">
        <v>2085</v>
      </c>
      <c r="H106">
        <v>1</v>
      </c>
      <c r="I106">
        <v>14</v>
      </c>
      <c r="J106" s="7" t="s">
        <v>1184</v>
      </c>
      <c r="K106" s="4">
        <v>1</v>
      </c>
      <c r="M106" t="str">
        <f t="shared" si="1"/>
        <v>201706|00001234|00001234|1|14|K09.8|1</v>
      </c>
    </row>
    <row r="107" spans="2:13" x14ac:dyDescent="0.25">
      <c r="B107" s="7" t="s">
        <v>9</v>
      </c>
      <c r="C107" s="4">
        <v>1</v>
      </c>
      <c r="E107">
        <v>201707</v>
      </c>
      <c r="F107" t="s">
        <v>2085</v>
      </c>
      <c r="G107" t="s">
        <v>2085</v>
      </c>
      <c r="H107">
        <v>1</v>
      </c>
      <c r="I107">
        <v>14</v>
      </c>
      <c r="J107" s="7" t="s">
        <v>55</v>
      </c>
      <c r="K107" s="4">
        <v>1</v>
      </c>
      <c r="M107" t="str">
        <f t="shared" si="1"/>
        <v>201707|00001234|00001234|1|14|K22.0|1</v>
      </c>
    </row>
    <row r="108" spans="2:13" x14ac:dyDescent="0.25">
      <c r="B108" s="7" t="s">
        <v>33</v>
      </c>
      <c r="C108" s="4">
        <v>1</v>
      </c>
      <c r="E108">
        <v>201708</v>
      </c>
      <c r="F108" t="s">
        <v>2085</v>
      </c>
      <c r="G108" t="s">
        <v>2085</v>
      </c>
      <c r="H108">
        <v>1</v>
      </c>
      <c r="I108">
        <v>14</v>
      </c>
      <c r="J108" s="7" t="s">
        <v>8</v>
      </c>
      <c r="K108" s="4">
        <v>1</v>
      </c>
      <c r="M108" t="str">
        <f t="shared" si="1"/>
        <v>201708|00001234|00001234|1|14|K74.0|1</v>
      </c>
    </row>
    <row r="109" spans="2:13" x14ac:dyDescent="0.25">
      <c r="B109" s="7" t="s">
        <v>54</v>
      </c>
      <c r="C109" s="4">
        <v>1</v>
      </c>
      <c r="E109">
        <v>201709</v>
      </c>
      <c r="F109" t="s">
        <v>2085</v>
      </c>
      <c r="G109" t="s">
        <v>2085</v>
      </c>
      <c r="H109">
        <v>1</v>
      </c>
      <c r="I109">
        <v>14</v>
      </c>
      <c r="J109" s="7" t="s">
        <v>1034</v>
      </c>
      <c r="K109" s="4">
        <v>1</v>
      </c>
      <c r="M109" t="str">
        <f t="shared" si="1"/>
        <v>201709|00001234|00001234|1|14|Q51.1|1</v>
      </c>
    </row>
    <row r="110" spans="2:13" x14ac:dyDescent="0.25">
      <c r="B110" s="7" t="s">
        <v>1027</v>
      </c>
      <c r="C110" s="4">
        <v>1</v>
      </c>
      <c r="E110">
        <v>201710</v>
      </c>
      <c r="F110" t="s">
        <v>2085</v>
      </c>
      <c r="G110" t="s">
        <v>2085</v>
      </c>
      <c r="H110">
        <v>1</v>
      </c>
      <c r="I110">
        <v>14</v>
      </c>
      <c r="J110" s="7" t="s">
        <v>1045</v>
      </c>
      <c r="K110" s="4">
        <v>1</v>
      </c>
      <c r="M110" t="str">
        <f t="shared" si="1"/>
        <v>201710|00001234|00001234|1|14|Q52.2|1</v>
      </c>
    </row>
    <row r="111" spans="2:13" x14ac:dyDescent="0.25">
      <c r="B111" s="7" t="s">
        <v>238</v>
      </c>
      <c r="C111" s="4">
        <v>1</v>
      </c>
      <c r="E111">
        <v>201711</v>
      </c>
      <c r="F111" t="s">
        <v>2085</v>
      </c>
      <c r="G111" t="s">
        <v>2085</v>
      </c>
      <c r="H111">
        <v>1</v>
      </c>
      <c r="I111">
        <v>14</v>
      </c>
      <c r="J111" s="7" t="s">
        <v>1108</v>
      </c>
      <c r="K111" s="4">
        <v>1</v>
      </c>
      <c r="M111" t="str">
        <f t="shared" si="1"/>
        <v>201711|00001234|00001234|1|14|Z10.3|1</v>
      </c>
    </row>
    <row r="112" spans="2:13" x14ac:dyDescent="0.25">
      <c r="B112" s="7" t="s">
        <v>237</v>
      </c>
      <c r="C112" s="4">
        <v>1</v>
      </c>
      <c r="E112">
        <v>201712</v>
      </c>
      <c r="F112" t="s">
        <v>2085</v>
      </c>
      <c r="G112" t="s">
        <v>2085</v>
      </c>
      <c r="H112">
        <v>1</v>
      </c>
      <c r="I112">
        <v>15</v>
      </c>
      <c r="J112" s="7" t="s">
        <v>34</v>
      </c>
      <c r="K112" s="4">
        <v>3</v>
      </c>
      <c r="M112" t="str">
        <f t="shared" si="1"/>
        <v>201712|00001234|00001234|1|15|B18.1|3</v>
      </c>
    </row>
    <row r="113" spans="2:13" x14ac:dyDescent="0.25">
      <c r="B113" s="5">
        <v>14</v>
      </c>
      <c r="C113" s="4">
        <v>11</v>
      </c>
      <c r="E113">
        <v>201713</v>
      </c>
      <c r="F113" t="s">
        <v>2085</v>
      </c>
      <c r="G113" t="s">
        <v>2085</v>
      </c>
      <c r="H113">
        <v>1</v>
      </c>
      <c r="I113">
        <v>15</v>
      </c>
      <c r="J113" s="7" t="s">
        <v>66</v>
      </c>
      <c r="K113" s="4">
        <v>1</v>
      </c>
      <c r="M113" t="str">
        <f t="shared" si="1"/>
        <v>201713|00001234|00001234|1|15|C18.2|1</v>
      </c>
    </row>
    <row r="114" spans="2:13" x14ac:dyDescent="0.25">
      <c r="B114" s="7" t="s">
        <v>1243</v>
      </c>
      <c r="C114" s="4">
        <v>1</v>
      </c>
      <c r="E114">
        <v>201714</v>
      </c>
      <c r="F114" t="s">
        <v>2085</v>
      </c>
      <c r="G114" t="s">
        <v>2085</v>
      </c>
      <c r="H114">
        <v>1</v>
      </c>
      <c r="I114">
        <v>15</v>
      </c>
      <c r="J114" s="7" t="s">
        <v>30</v>
      </c>
      <c r="K114" s="4">
        <v>1</v>
      </c>
      <c r="M114" t="str">
        <f t="shared" si="1"/>
        <v>201714|00001234|00001234|1|15|D13.9|1</v>
      </c>
    </row>
    <row r="115" spans="2:13" x14ac:dyDescent="0.25">
      <c r="B115" s="7" t="s">
        <v>1063</v>
      </c>
      <c r="C115" s="4">
        <v>1</v>
      </c>
      <c r="E115">
        <v>201715</v>
      </c>
      <c r="F115" t="s">
        <v>2085</v>
      </c>
      <c r="G115" t="s">
        <v>2085</v>
      </c>
      <c r="H115">
        <v>1</v>
      </c>
      <c r="I115">
        <v>15</v>
      </c>
      <c r="J115" s="7" t="s">
        <v>28</v>
      </c>
      <c r="K115" s="4">
        <v>1</v>
      </c>
      <c r="M115" t="str">
        <f t="shared" si="1"/>
        <v>201715|00001234|00001234|1|15|F00.1|1</v>
      </c>
    </row>
    <row r="116" spans="2:13" x14ac:dyDescent="0.25">
      <c r="B116" s="7" t="s">
        <v>1080</v>
      </c>
      <c r="C116" s="4">
        <v>1</v>
      </c>
      <c r="E116">
        <v>201716</v>
      </c>
      <c r="F116" t="s">
        <v>2085</v>
      </c>
      <c r="G116" t="s">
        <v>2085</v>
      </c>
      <c r="H116">
        <v>1</v>
      </c>
      <c r="I116">
        <v>15</v>
      </c>
      <c r="J116" s="7" t="s">
        <v>14</v>
      </c>
      <c r="K116" s="4">
        <v>2</v>
      </c>
      <c r="M116" t="str">
        <f t="shared" si="1"/>
        <v>201716|00001234|00001234|1|15|F06.8|2</v>
      </c>
    </row>
    <row r="117" spans="2:13" x14ac:dyDescent="0.25">
      <c r="B117" s="7" t="s">
        <v>1182</v>
      </c>
      <c r="C117" s="4">
        <v>1</v>
      </c>
      <c r="E117">
        <v>201717</v>
      </c>
      <c r="F117" t="s">
        <v>2085</v>
      </c>
      <c r="G117" t="s">
        <v>2085</v>
      </c>
      <c r="H117">
        <v>1</v>
      </c>
      <c r="I117">
        <v>15</v>
      </c>
      <c r="J117" s="7" t="s">
        <v>325</v>
      </c>
      <c r="K117" s="4">
        <v>1</v>
      </c>
      <c r="M117" t="str">
        <f t="shared" si="1"/>
        <v>201717|00001234|00001234|1|15|F22.9|1</v>
      </c>
    </row>
    <row r="118" spans="2:13" x14ac:dyDescent="0.25">
      <c r="B118" s="7" t="s">
        <v>1183</v>
      </c>
      <c r="C118" s="4">
        <v>1</v>
      </c>
      <c r="E118">
        <v>201718</v>
      </c>
      <c r="F118" t="s">
        <v>2085</v>
      </c>
      <c r="G118" t="s">
        <v>2085</v>
      </c>
      <c r="H118">
        <v>1</v>
      </c>
      <c r="I118">
        <v>15</v>
      </c>
      <c r="J118" s="7" t="s">
        <v>43</v>
      </c>
      <c r="K118" s="4">
        <v>1</v>
      </c>
      <c r="M118" t="str">
        <f t="shared" si="1"/>
        <v>201718|00001234|00001234|1|15|F32.1|1</v>
      </c>
    </row>
    <row r="119" spans="2:13" x14ac:dyDescent="0.25">
      <c r="B119" s="7" t="s">
        <v>1184</v>
      </c>
      <c r="C119" s="4">
        <v>1</v>
      </c>
      <c r="E119">
        <v>201719</v>
      </c>
      <c r="F119" t="s">
        <v>2085</v>
      </c>
      <c r="G119" t="s">
        <v>2085</v>
      </c>
      <c r="H119">
        <v>1</v>
      </c>
      <c r="I119">
        <v>15</v>
      </c>
      <c r="J119" s="7" t="s">
        <v>121</v>
      </c>
      <c r="K119" s="4">
        <v>1</v>
      </c>
      <c r="M119" t="str">
        <f t="shared" si="1"/>
        <v>201719|00001234|00001234|1|15|F33.3|1</v>
      </c>
    </row>
    <row r="120" spans="2:13" x14ac:dyDescent="0.25">
      <c r="B120" s="7" t="s">
        <v>55</v>
      </c>
      <c r="C120" s="4">
        <v>1</v>
      </c>
      <c r="E120">
        <v>201720</v>
      </c>
      <c r="F120" t="s">
        <v>2085</v>
      </c>
      <c r="G120" t="s">
        <v>2085</v>
      </c>
      <c r="H120">
        <v>1</v>
      </c>
      <c r="I120">
        <v>15</v>
      </c>
      <c r="J120" s="7" t="s">
        <v>1228</v>
      </c>
      <c r="K120" s="4">
        <v>1</v>
      </c>
      <c r="M120" t="str">
        <f t="shared" si="1"/>
        <v>201720|00001234|00001234|1|15|H03.0|1</v>
      </c>
    </row>
    <row r="121" spans="2:13" x14ac:dyDescent="0.25">
      <c r="B121" s="7" t="s">
        <v>8</v>
      </c>
      <c r="C121" s="4">
        <v>1</v>
      </c>
      <c r="E121">
        <v>201721</v>
      </c>
      <c r="F121" t="s">
        <v>2085</v>
      </c>
      <c r="G121" t="s">
        <v>2085</v>
      </c>
      <c r="H121">
        <v>1</v>
      </c>
      <c r="I121">
        <v>15</v>
      </c>
      <c r="J121" s="7" t="s">
        <v>1057</v>
      </c>
      <c r="K121" s="4">
        <v>1</v>
      </c>
      <c r="M121" t="str">
        <f t="shared" si="1"/>
        <v>201721|00001234|00001234|1|15|I13.9|1</v>
      </c>
    </row>
    <row r="122" spans="2:13" x14ac:dyDescent="0.25">
      <c r="B122" s="7" t="s">
        <v>1034</v>
      </c>
      <c r="C122" s="4">
        <v>1</v>
      </c>
      <c r="E122">
        <v>201722</v>
      </c>
      <c r="F122" t="s">
        <v>2085</v>
      </c>
      <c r="G122" t="s">
        <v>2085</v>
      </c>
      <c r="H122">
        <v>1</v>
      </c>
      <c r="I122">
        <v>15</v>
      </c>
      <c r="J122" s="7" t="s">
        <v>1058</v>
      </c>
      <c r="K122" s="4">
        <v>1</v>
      </c>
      <c r="M122" t="str">
        <f t="shared" si="1"/>
        <v>201722|00001234|00001234|1|15|I15.1|1</v>
      </c>
    </row>
    <row r="123" spans="2:13" x14ac:dyDescent="0.25">
      <c r="B123" s="7" t="s">
        <v>1045</v>
      </c>
      <c r="C123" s="4">
        <v>1</v>
      </c>
      <c r="E123">
        <v>201723</v>
      </c>
      <c r="F123" t="s">
        <v>2085</v>
      </c>
      <c r="G123" t="s">
        <v>2085</v>
      </c>
      <c r="H123">
        <v>1</v>
      </c>
      <c r="I123">
        <v>15</v>
      </c>
      <c r="J123" s="7" t="s">
        <v>195</v>
      </c>
      <c r="K123" s="4">
        <v>1</v>
      </c>
      <c r="M123" t="str">
        <f t="shared" si="1"/>
        <v>201723|00001234|00001234|1|15|I15.9|1</v>
      </c>
    </row>
    <row r="124" spans="2:13" x14ac:dyDescent="0.25">
      <c r="B124" s="7" t="s">
        <v>1108</v>
      </c>
      <c r="C124" s="4">
        <v>1</v>
      </c>
      <c r="E124">
        <v>201724</v>
      </c>
      <c r="F124" t="s">
        <v>2085</v>
      </c>
      <c r="G124" t="s">
        <v>2085</v>
      </c>
      <c r="H124">
        <v>1</v>
      </c>
      <c r="I124">
        <v>15</v>
      </c>
      <c r="J124" s="7" t="s">
        <v>1061</v>
      </c>
      <c r="K124" s="4">
        <v>1</v>
      </c>
      <c r="M124" t="str">
        <f t="shared" si="1"/>
        <v>201724|00001234|00001234|1|15|I20.1|1</v>
      </c>
    </row>
    <row r="125" spans="2:13" x14ac:dyDescent="0.25">
      <c r="B125" s="5">
        <v>15</v>
      </c>
      <c r="C125" s="4">
        <v>57</v>
      </c>
      <c r="E125">
        <v>201725</v>
      </c>
      <c r="F125" t="s">
        <v>2085</v>
      </c>
      <c r="G125" t="s">
        <v>2085</v>
      </c>
      <c r="H125">
        <v>1</v>
      </c>
      <c r="I125">
        <v>15</v>
      </c>
      <c r="J125" s="7" t="s">
        <v>1080</v>
      </c>
      <c r="K125" s="4">
        <v>1</v>
      </c>
      <c r="M125" t="str">
        <f t="shared" si="1"/>
        <v>201725|00001234|00001234|1|15|I25.6|1</v>
      </c>
    </row>
    <row r="126" spans="2:13" x14ac:dyDescent="0.25">
      <c r="B126" s="7" t="s">
        <v>34</v>
      </c>
      <c r="C126" s="4">
        <v>3</v>
      </c>
      <c r="E126">
        <v>201726</v>
      </c>
      <c r="F126" t="s">
        <v>2085</v>
      </c>
      <c r="G126" t="s">
        <v>2085</v>
      </c>
      <c r="H126">
        <v>1</v>
      </c>
      <c r="I126">
        <v>15</v>
      </c>
      <c r="J126" s="7" t="s">
        <v>1086</v>
      </c>
      <c r="K126" s="4">
        <v>1</v>
      </c>
      <c r="M126" t="str">
        <f t="shared" si="1"/>
        <v>201726|00001234|00001234|1|15|I28.1|1</v>
      </c>
    </row>
    <row r="127" spans="2:13" x14ac:dyDescent="0.25">
      <c r="B127" s="7" t="s">
        <v>66</v>
      </c>
      <c r="C127" s="4">
        <v>1</v>
      </c>
      <c r="E127">
        <v>201727</v>
      </c>
      <c r="F127" t="s">
        <v>2085</v>
      </c>
      <c r="G127" t="s">
        <v>2085</v>
      </c>
      <c r="H127">
        <v>1</v>
      </c>
      <c r="I127">
        <v>15</v>
      </c>
      <c r="J127" s="7" t="s">
        <v>42</v>
      </c>
      <c r="K127" s="4">
        <v>1</v>
      </c>
      <c r="M127" t="str">
        <f t="shared" si="1"/>
        <v>201727|00001234|00001234|1|15|I84.2|1</v>
      </c>
    </row>
    <row r="128" spans="2:13" x14ac:dyDescent="0.25">
      <c r="B128" s="7" t="s">
        <v>30</v>
      </c>
      <c r="C128" s="4">
        <v>1</v>
      </c>
      <c r="E128">
        <v>201728</v>
      </c>
      <c r="F128" t="s">
        <v>2085</v>
      </c>
      <c r="G128" t="s">
        <v>2085</v>
      </c>
      <c r="H128">
        <v>1</v>
      </c>
      <c r="I128">
        <v>15</v>
      </c>
      <c r="J128" s="7" t="s">
        <v>1159</v>
      </c>
      <c r="K128" s="4">
        <v>1</v>
      </c>
      <c r="M128" t="str">
        <f t="shared" si="1"/>
        <v>201728|00001234|00001234|1|15|K05.2|1</v>
      </c>
    </row>
    <row r="129" spans="2:13" x14ac:dyDescent="0.25">
      <c r="B129" s="7" t="s">
        <v>28</v>
      </c>
      <c r="C129" s="4">
        <v>1</v>
      </c>
      <c r="E129">
        <v>201729</v>
      </c>
      <c r="F129" t="s">
        <v>2085</v>
      </c>
      <c r="G129" t="s">
        <v>2085</v>
      </c>
      <c r="H129">
        <v>1</v>
      </c>
      <c r="I129">
        <v>15</v>
      </c>
      <c r="J129" s="7" t="s">
        <v>1164</v>
      </c>
      <c r="K129" s="4">
        <v>1</v>
      </c>
      <c r="M129" t="str">
        <f t="shared" si="1"/>
        <v>201729|00001234|00001234|1|15|K06.0|1</v>
      </c>
    </row>
    <row r="130" spans="2:13" x14ac:dyDescent="0.25">
      <c r="B130" s="7" t="s">
        <v>14</v>
      </c>
      <c r="C130" s="4">
        <v>2</v>
      </c>
      <c r="E130">
        <v>201730</v>
      </c>
      <c r="F130" t="s">
        <v>2085</v>
      </c>
      <c r="G130" t="s">
        <v>2085</v>
      </c>
      <c r="H130">
        <v>1</v>
      </c>
      <c r="I130">
        <v>15</v>
      </c>
      <c r="J130" s="7" t="s">
        <v>1165</v>
      </c>
      <c r="K130" s="4">
        <v>1</v>
      </c>
      <c r="M130" t="str">
        <f t="shared" si="1"/>
        <v>201730|00001234|00001234|1|15|K06.1|1</v>
      </c>
    </row>
    <row r="131" spans="2:13" x14ac:dyDescent="0.25">
      <c r="B131" s="7" t="s">
        <v>325</v>
      </c>
      <c r="C131" s="4">
        <v>1</v>
      </c>
      <c r="E131">
        <v>201731</v>
      </c>
      <c r="F131" t="s">
        <v>2085</v>
      </c>
      <c r="G131" t="s">
        <v>2085</v>
      </c>
      <c r="H131">
        <v>1</v>
      </c>
      <c r="I131">
        <v>15</v>
      </c>
      <c r="J131" s="7" t="s">
        <v>230</v>
      </c>
      <c r="K131" s="4">
        <v>1</v>
      </c>
      <c r="M131" t="str">
        <f t="shared" si="1"/>
        <v>201731|00001234|00001234|1|15|K09.0|1</v>
      </c>
    </row>
    <row r="132" spans="2:13" x14ac:dyDescent="0.25">
      <c r="B132" s="7" t="s">
        <v>43</v>
      </c>
      <c r="C132" s="4">
        <v>1</v>
      </c>
      <c r="E132">
        <v>201732</v>
      </c>
      <c r="F132" t="s">
        <v>2085</v>
      </c>
      <c r="G132" t="s">
        <v>2085</v>
      </c>
      <c r="H132">
        <v>1</v>
      </c>
      <c r="I132">
        <v>15</v>
      </c>
      <c r="J132" s="7" t="s">
        <v>1185</v>
      </c>
      <c r="K132" s="4">
        <v>1</v>
      </c>
      <c r="M132" t="str">
        <f t="shared" si="1"/>
        <v>201732|00001234|00001234|1|15|K09.9|1</v>
      </c>
    </row>
    <row r="133" spans="2:13" x14ac:dyDescent="0.25">
      <c r="B133" s="7" t="s">
        <v>121</v>
      </c>
      <c r="C133" s="4">
        <v>1</v>
      </c>
      <c r="E133">
        <v>201733</v>
      </c>
      <c r="F133" t="s">
        <v>2085</v>
      </c>
      <c r="G133" t="s">
        <v>2085</v>
      </c>
      <c r="H133">
        <v>1</v>
      </c>
      <c r="I133">
        <v>15</v>
      </c>
      <c r="J133" s="7" t="s">
        <v>1189</v>
      </c>
      <c r="K133" s="4">
        <v>1</v>
      </c>
      <c r="M133" t="str">
        <f t="shared" si="1"/>
        <v>201733|00001234|00001234|1|15|K10.8|1</v>
      </c>
    </row>
    <row r="134" spans="2:13" x14ac:dyDescent="0.25">
      <c r="B134" s="7" t="s">
        <v>1228</v>
      </c>
      <c r="C134" s="4">
        <v>1</v>
      </c>
      <c r="E134">
        <v>201734</v>
      </c>
      <c r="F134" t="s">
        <v>2085</v>
      </c>
      <c r="G134" t="s">
        <v>2085</v>
      </c>
      <c r="H134">
        <v>1</v>
      </c>
      <c r="I134">
        <v>15</v>
      </c>
      <c r="J134" s="7" t="s">
        <v>1203</v>
      </c>
      <c r="K134" s="4">
        <v>1</v>
      </c>
      <c r="M134" t="str">
        <f t="shared" si="1"/>
        <v>201734|00001234|00001234|1|15|K13.4|1</v>
      </c>
    </row>
    <row r="135" spans="2:13" x14ac:dyDescent="0.25">
      <c r="B135" s="7" t="s">
        <v>1057</v>
      </c>
      <c r="C135" s="4">
        <v>1</v>
      </c>
      <c r="E135">
        <v>201735</v>
      </c>
      <c r="F135" t="s">
        <v>2085</v>
      </c>
      <c r="G135" t="s">
        <v>2085</v>
      </c>
      <c r="H135">
        <v>1</v>
      </c>
      <c r="I135">
        <v>15</v>
      </c>
      <c r="J135" s="7" t="s">
        <v>1205</v>
      </c>
      <c r="K135" s="4">
        <v>1</v>
      </c>
      <c r="M135" t="str">
        <f t="shared" si="1"/>
        <v>201735|00001234|00001234|1|15|K13.6|1</v>
      </c>
    </row>
    <row r="136" spans="2:13" x14ac:dyDescent="0.25">
      <c r="B136" s="7" t="s">
        <v>1058</v>
      </c>
      <c r="C136" s="4">
        <v>1</v>
      </c>
      <c r="E136">
        <v>201736</v>
      </c>
      <c r="F136" t="s">
        <v>2085</v>
      </c>
      <c r="G136" t="s">
        <v>2085</v>
      </c>
      <c r="H136">
        <v>1</v>
      </c>
      <c r="I136">
        <v>15</v>
      </c>
      <c r="J136" s="7" t="s">
        <v>247</v>
      </c>
      <c r="K136" s="4">
        <v>1</v>
      </c>
      <c r="M136" t="str">
        <f t="shared" ref="M136:M199" si="2">CONCATENATE(E136,"|",F136,"|",G136,"|",H136,"|",I136,"|",J136,"|",K136)</f>
        <v>201736|00001234|00001234|1|15|K14.0|1</v>
      </c>
    </row>
    <row r="137" spans="2:13" x14ac:dyDescent="0.25">
      <c r="B137" s="7" t="s">
        <v>195</v>
      </c>
      <c r="C137" s="4">
        <v>1</v>
      </c>
      <c r="E137">
        <v>201737</v>
      </c>
      <c r="F137" t="s">
        <v>2085</v>
      </c>
      <c r="G137" t="s">
        <v>2085</v>
      </c>
      <c r="H137">
        <v>1</v>
      </c>
      <c r="I137">
        <v>15</v>
      </c>
      <c r="J137" s="7" t="s">
        <v>1214</v>
      </c>
      <c r="K137" s="4">
        <v>1</v>
      </c>
      <c r="M137" t="str">
        <f t="shared" si="2"/>
        <v>201737|00001234|00001234|1|15|K20.X|1</v>
      </c>
    </row>
    <row r="138" spans="2:13" x14ac:dyDescent="0.25">
      <c r="B138" s="7" t="s">
        <v>1061</v>
      </c>
      <c r="C138" s="4">
        <v>1</v>
      </c>
      <c r="E138">
        <v>201738</v>
      </c>
      <c r="F138" t="s">
        <v>2085</v>
      </c>
      <c r="G138" t="s">
        <v>2085</v>
      </c>
      <c r="H138">
        <v>1</v>
      </c>
      <c r="I138">
        <v>15</v>
      </c>
      <c r="J138" s="7" t="s">
        <v>22</v>
      </c>
      <c r="K138" s="4">
        <v>1</v>
      </c>
      <c r="M138" t="str">
        <f t="shared" si="2"/>
        <v>201738|00001234|00001234|1|15|K21.0|1</v>
      </c>
    </row>
    <row r="139" spans="2:13" x14ac:dyDescent="0.25">
      <c r="B139" s="7" t="s">
        <v>1080</v>
      </c>
      <c r="C139" s="4">
        <v>1</v>
      </c>
      <c r="E139">
        <v>201739</v>
      </c>
      <c r="F139" t="s">
        <v>2085</v>
      </c>
      <c r="G139" t="s">
        <v>2085</v>
      </c>
      <c r="H139">
        <v>1</v>
      </c>
      <c r="I139">
        <v>15</v>
      </c>
      <c r="J139" s="7" t="s">
        <v>11</v>
      </c>
      <c r="K139" s="4">
        <v>2</v>
      </c>
      <c r="M139" t="str">
        <f t="shared" si="2"/>
        <v>201739|00001234|00001234|1|15|K21.9|2</v>
      </c>
    </row>
    <row r="140" spans="2:13" x14ac:dyDescent="0.25">
      <c r="B140" s="7" t="s">
        <v>1086</v>
      </c>
      <c r="C140" s="4">
        <v>1</v>
      </c>
      <c r="E140">
        <v>201740</v>
      </c>
      <c r="F140" t="s">
        <v>2085</v>
      </c>
      <c r="G140" t="s">
        <v>2085</v>
      </c>
      <c r="H140">
        <v>1</v>
      </c>
      <c r="I140">
        <v>15</v>
      </c>
      <c r="J140" s="7" t="s">
        <v>185</v>
      </c>
      <c r="K140" s="4">
        <v>1</v>
      </c>
      <c r="M140" t="str">
        <f t="shared" si="2"/>
        <v>201740|00001234|00001234|1|15|K22.9|1</v>
      </c>
    </row>
    <row r="141" spans="2:13" x14ac:dyDescent="0.25">
      <c r="B141" s="7" t="s">
        <v>42</v>
      </c>
      <c r="C141" s="4">
        <v>1</v>
      </c>
      <c r="E141">
        <v>201741</v>
      </c>
      <c r="F141" t="s">
        <v>2085</v>
      </c>
      <c r="G141" t="s">
        <v>2085</v>
      </c>
      <c r="H141">
        <v>1</v>
      </c>
      <c r="I141">
        <v>15</v>
      </c>
      <c r="J141" s="7" t="s">
        <v>9</v>
      </c>
      <c r="K141" s="4">
        <v>1</v>
      </c>
      <c r="M141" t="str">
        <f t="shared" si="2"/>
        <v>201741|00001234|00001234|1|15|K29.3|1</v>
      </c>
    </row>
    <row r="142" spans="2:13" x14ac:dyDescent="0.25">
      <c r="B142" s="7" t="s">
        <v>1159</v>
      </c>
      <c r="C142" s="4">
        <v>1</v>
      </c>
      <c r="E142">
        <v>201742</v>
      </c>
      <c r="F142" t="s">
        <v>2085</v>
      </c>
      <c r="G142" t="s">
        <v>2085</v>
      </c>
      <c r="H142">
        <v>1</v>
      </c>
      <c r="I142">
        <v>15</v>
      </c>
      <c r="J142" s="7" t="s">
        <v>10</v>
      </c>
      <c r="K142" s="4">
        <v>1</v>
      </c>
      <c r="M142" t="str">
        <f t="shared" si="2"/>
        <v>201742|00001234|00001234|1|15|K29.5|1</v>
      </c>
    </row>
    <row r="143" spans="2:13" x14ac:dyDescent="0.25">
      <c r="B143" s="7" t="s">
        <v>1164</v>
      </c>
      <c r="C143" s="4">
        <v>1</v>
      </c>
      <c r="E143">
        <v>201743</v>
      </c>
      <c r="F143" t="s">
        <v>2085</v>
      </c>
      <c r="G143" t="s">
        <v>2085</v>
      </c>
      <c r="H143">
        <v>1</v>
      </c>
      <c r="I143">
        <v>15</v>
      </c>
      <c r="J143" s="7" t="s">
        <v>153</v>
      </c>
      <c r="K143" s="4">
        <v>1</v>
      </c>
      <c r="M143" t="str">
        <f t="shared" si="2"/>
        <v>201743|00001234|00001234|1|15|K29.9|1</v>
      </c>
    </row>
    <row r="144" spans="2:13" x14ac:dyDescent="0.25">
      <c r="B144" s="7" t="s">
        <v>1165</v>
      </c>
      <c r="C144" s="4">
        <v>1</v>
      </c>
      <c r="E144">
        <v>201744</v>
      </c>
      <c r="F144" t="s">
        <v>2085</v>
      </c>
      <c r="G144" t="s">
        <v>2085</v>
      </c>
      <c r="H144">
        <v>1</v>
      </c>
      <c r="I144">
        <v>15</v>
      </c>
      <c r="J144" s="7" t="s">
        <v>87</v>
      </c>
      <c r="K144" s="4">
        <v>2</v>
      </c>
      <c r="M144" t="str">
        <f t="shared" si="2"/>
        <v>201744|00001234|00001234|1|15|K44.9|2</v>
      </c>
    </row>
    <row r="145" spans="2:13" x14ac:dyDescent="0.25">
      <c r="B145" s="7" t="s">
        <v>230</v>
      </c>
      <c r="C145" s="4">
        <v>1</v>
      </c>
      <c r="E145">
        <v>201745</v>
      </c>
      <c r="F145" t="s">
        <v>2085</v>
      </c>
      <c r="G145" t="s">
        <v>2085</v>
      </c>
      <c r="H145">
        <v>1</v>
      </c>
      <c r="I145">
        <v>15</v>
      </c>
      <c r="J145" s="7" t="s">
        <v>93</v>
      </c>
      <c r="K145" s="4">
        <v>1</v>
      </c>
      <c r="M145" t="str">
        <f t="shared" si="2"/>
        <v>201745|00001234|00001234|1|15|K74.6|1</v>
      </c>
    </row>
    <row r="146" spans="2:13" x14ac:dyDescent="0.25">
      <c r="B146" s="7" t="s">
        <v>1185</v>
      </c>
      <c r="C146" s="4">
        <v>1</v>
      </c>
      <c r="E146">
        <v>201746</v>
      </c>
      <c r="F146" t="s">
        <v>2085</v>
      </c>
      <c r="G146" t="s">
        <v>2085</v>
      </c>
      <c r="H146">
        <v>1</v>
      </c>
      <c r="I146">
        <v>15</v>
      </c>
      <c r="J146" s="7" t="s">
        <v>1023</v>
      </c>
      <c r="K146" s="4">
        <v>1</v>
      </c>
      <c r="M146" t="str">
        <f t="shared" si="2"/>
        <v>201746|00001234|00001234|1|15|O99.7|1</v>
      </c>
    </row>
    <row r="147" spans="2:13" x14ac:dyDescent="0.25">
      <c r="B147" s="7" t="s">
        <v>1189</v>
      </c>
      <c r="C147" s="4">
        <v>1</v>
      </c>
      <c r="E147">
        <v>201747</v>
      </c>
      <c r="F147" t="s">
        <v>2085</v>
      </c>
      <c r="G147" t="s">
        <v>2085</v>
      </c>
      <c r="H147">
        <v>1</v>
      </c>
      <c r="I147">
        <v>15</v>
      </c>
      <c r="J147" s="7" t="s">
        <v>1028</v>
      </c>
      <c r="K147" s="4">
        <v>1</v>
      </c>
      <c r="M147" t="str">
        <f t="shared" si="2"/>
        <v>201747|00001234|00001234|1|15|Q50.2|1</v>
      </c>
    </row>
    <row r="148" spans="2:13" x14ac:dyDescent="0.25">
      <c r="B148" s="7" t="s">
        <v>1203</v>
      </c>
      <c r="C148" s="4">
        <v>1</v>
      </c>
      <c r="E148">
        <v>201748</v>
      </c>
      <c r="F148" t="s">
        <v>2085</v>
      </c>
      <c r="G148" t="s">
        <v>2085</v>
      </c>
      <c r="H148">
        <v>1</v>
      </c>
      <c r="I148">
        <v>15</v>
      </c>
      <c r="J148" s="7" t="s">
        <v>1030</v>
      </c>
      <c r="K148" s="4">
        <v>1</v>
      </c>
      <c r="M148" t="str">
        <f t="shared" si="2"/>
        <v>201748|00001234|00001234|1|15|Q50.4|1</v>
      </c>
    </row>
    <row r="149" spans="2:13" x14ac:dyDescent="0.25">
      <c r="B149" s="7" t="s">
        <v>1205</v>
      </c>
      <c r="C149" s="4">
        <v>1</v>
      </c>
      <c r="E149">
        <v>201749</v>
      </c>
      <c r="F149" t="s">
        <v>2085</v>
      </c>
      <c r="G149" t="s">
        <v>2085</v>
      </c>
      <c r="H149">
        <v>1</v>
      </c>
      <c r="I149">
        <v>15</v>
      </c>
      <c r="J149" s="7" t="s">
        <v>1031</v>
      </c>
      <c r="K149" s="4">
        <v>1</v>
      </c>
      <c r="M149" t="str">
        <f t="shared" si="2"/>
        <v>201749|00001234|00001234|1|15|Q50.5|1</v>
      </c>
    </row>
    <row r="150" spans="2:13" x14ac:dyDescent="0.25">
      <c r="B150" s="7" t="s">
        <v>247</v>
      </c>
      <c r="C150" s="4">
        <v>1</v>
      </c>
      <c r="E150">
        <v>201750</v>
      </c>
      <c r="F150" t="s">
        <v>2085</v>
      </c>
      <c r="G150" t="s">
        <v>2085</v>
      </c>
      <c r="H150">
        <v>1</v>
      </c>
      <c r="I150">
        <v>15</v>
      </c>
      <c r="J150" s="7" t="s">
        <v>1044</v>
      </c>
      <c r="K150" s="4">
        <v>1</v>
      </c>
      <c r="M150" t="str">
        <f t="shared" si="2"/>
        <v>201750|00001234|00001234|1|15|Q52.1|1</v>
      </c>
    </row>
    <row r="151" spans="2:13" x14ac:dyDescent="0.25">
      <c r="B151" s="7" t="s">
        <v>1214</v>
      </c>
      <c r="C151" s="4">
        <v>1</v>
      </c>
      <c r="E151">
        <v>201751</v>
      </c>
      <c r="F151" t="s">
        <v>2085</v>
      </c>
      <c r="G151" t="s">
        <v>2085</v>
      </c>
      <c r="H151">
        <v>1</v>
      </c>
      <c r="I151">
        <v>15</v>
      </c>
      <c r="J151" s="7" t="s">
        <v>940</v>
      </c>
      <c r="K151" s="4">
        <v>1</v>
      </c>
      <c r="M151" t="str">
        <f t="shared" si="2"/>
        <v>201751|00001234|00001234|1|15|Q96.0|1</v>
      </c>
    </row>
    <row r="152" spans="2:13" x14ac:dyDescent="0.25">
      <c r="B152" s="7" t="s">
        <v>22</v>
      </c>
      <c r="C152" s="4">
        <v>1</v>
      </c>
      <c r="E152">
        <v>201752</v>
      </c>
      <c r="F152" t="s">
        <v>2085</v>
      </c>
      <c r="G152" t="s">
        <v>2085</v>
      </c>
      <c r="H152">
        <v>1</v>
      </c>
      <c r="I152">
        <v>15</v>
      </c>
      <c r="J152" s="7" t="s">
        <v>956</v>
      </c>
      <c r="K152" s="4">
        <v>1</v>
      </c>
      <c r="M152" t="str">
        <f t="shared" si="2"/>
        <v>201752|00001234|00001234|1|15|R87.8|1</v>
      </c>
    </row>
    <row r="153" spans="2:13" x14ac:dyDescent="0.25">
      <c r="B153" s="7" t="s">
        <v>11</v>
      </c>
      <c r="C153" s="4">
        <v>2</v>
      </c>
      <c r="E153">
        <v>201753</v>
      </c>
      <c r="F153" t="s">
        <v>2085</v>
      </c>
      <c r="G153" t="s">
        <v>2085</v>
      </c>
      <c r="H153">
        <v>1</v>
      </c>
      <c r="I153">
        <v>15</v>
      </c>
      <c r="J153" s="7" t="s">
        <v>1106</v>
      </c>
      <c r="K153" s="4">
        <v>1</v>
      </c>
      <c r="M153" t="str">
        <f t="shared" si="2"/>
        <v>201753|00001234|00001234|1|15|Z10.1|1</v>
      </c>
    </row>
    <row r="154" spans="2:13" x14ac:dyDescent="0.25">
      <c r="B154" s="7" t="s">
        <v>185</v>
      </c>
      <c r="C154" s="4">
        <v>1</v>
      </c>
      <c r="E154">
        <v>201754</v>
      </c>
      <c r="F154" t="s">
        <v>2085</v>
      </c>
      <c r="G154" t="s">
        <v>2085</v>
      </c>
      <c r="H154">
        <v>1</v>
      </c>
      <c r="I154">
        <v>15</v>
      </c>
      <c r="J154" s="7" t="s">
        <v>1108</v>
      </c>
      <c r="K154" s="4">
        <v>1</v>
      </c>
      <c r="M154" t="str">
        <f t="shared" si="2"/>
        <v>201754|00001234|00001234|1|15|Z10.3|1</v>
      </c>
    </row>
    <row r="155" spans="2:13" x14ac:dyDescent="0.25">
      <c r="B155" s="7" t="s">
        <v>9</v>
      </c>
      <c r="C155" s="4">
        <v>1</v>
      </c>
      <c r="E155">
        <v>201755</v>
      </c>
      <c r="F155" t="s">
        <v>2085</v>
      </c>
      <c r="G155" t="s">
        <v>2085</v>
      </c>
      <c r="H155">
        <v>1</v>
      </c>
      <c r="I155">
        <v>15</v>
      </c>
      <c r="J155" s="7" t="s">
        <v>279</v>
      </c>
      <c r="K155" s="4">
        <v>1</v>
      </c>
      <c r="M155" t="str">
        <f t="shared" si="2"/>
        <v>201755|00001234|00001234|1|15|Z12.4|1</v>
      </c>
    </row>
    <row r="156" spans="2:13" x14ac:dyDescent="0.25">
      <c r="B156" s="7" t="s">
        <v>10</v>
      </c>
      <c r="C156" s="4">
        <v>1</v>
      </c>
      <c r="E156">
        <v>201756</v>
      </c>
      <c r="F156" t="s">
        <v>2085</v>
      </c>
      <c r="G156" t="s">
        <v>2085</v>
      </c>
      <c r="H156">
        <v>1</v>
      </c>
      <c r="I156">
        <v>15</v>
      </c>
      <c r="J156" s="7" t="s">
        <v>282</v>
      </c>
      <c r="K156" s="4">
        <v>1</v>
      </c>
      <c r="M156" t="str">
        <f t="shared" si="2"/>
        <v>201756|00001234|00001234|1|15|Z35.0|1</v>
      </c>
    </row>
    <row r="157" spans="2:13" x14ac:dyDescent="0.25">
      <c r="B157" s="7" t="s">
        <v>153</v>
      </c>
      <c r="C157" s="4">
        <v>1</v>
      </c>
      <c r="E157">
        <v>201757</v>
      </c>
      <c r="F157" t="s">
        <v>2085</v>
      </c>
      <c r="G157" t="s">
        <v>2085</v>
      </c>
      <c r="H157">
        <v>1</v>
      </c>
      <c r="I157">
        <v>15</v>
      </c>
      <c r="J157" s="7" t="s">
        <v>303</v>
      </c>
      <c r="K157" s="4">
        <v>1</v>
      </c>
      <c r="M157" t="str">
        <f t="shared" si="2"/>
        <v>201757|00001234|00001234|1|15|Z35.5|1</v>
      </c>
    </row>
    <row r="158" spans="2:13" x14ac:dyDescent="0.25">
      <c r="B158" s="7" t="s">
        <v>87</v>
      </c>
      <c r="C158" s="4">
        <v>2</v>
      </c>
      <c r="E158">
        <v>201758</v>
      </c>
      <c r="F158" t="s">
        <v>2085</v>
      </c>
      <c r="G158" t="s">
        <v>2085</v>
      </c>
      <c r="H158">
        <v>1</v>
      </c>
      <c r="I158">
        <v>15</v>
      </c>
      <c r="J158" s="7" t="s">
        <v>977</v>
      </c>
      <c r="K158" s="4">
        <v>1</v>
      </c>
      <c r="M158" t="str">
        <f t="shared" si="2"/>
        <v>201758|00001234|00001234|1|15|Z35.6|1</v>
      </c>
    </row>
    <row r="159" spans="2:13" x14ac:dyDescent="0.25">
      <c r="B159" s="7" t="s">
        <v>93</v>
      </c>
      <c r="C159" s="4">
        <v>1</v>
      </c>
      <c r="E159">
        <v>201759</v>
      </c>
      <c r="F159" t="s">
        <v>2085</v>
      </c>
      <c r="G159" t="s">
        <v>2085</v>
      </c>
      <c r="H159">
        <v>1</v>
      </c>
      <c r="I159">
        <v>15</v>
      </c>
      <c r="J159" s="7" t="s">
        <v>102</v>
      </c>
      <c r="K159" s="4">
        <v>1</v>
      </c>
      <c r="M159" t="str">
        <f t="shared" si="2"/>
        <v>201759|00001234|00001234|1|15|Z35.8|1</v>
      </c>
    </row>
    <row r="160" spans="2:13" x14ac:dyDescent="0.25">
      <c r="B160" s="7" t="s">
        <v>1023</v>
      </c>
      <c r="C160" s="4">
        <v>1</v>
      </c>
      <c r="E160">
        <v>201760</v>
      </c>
      <c r="F160" t="s">
        <v>2085</v>
      </c>
      <c r="G160" t="s">
        <v>2085</v>
      </c>
      <c r="H160">
        <v>1</v>
      </c>
      <c r="I160">
        <v>15</v>
      </c>
      <c r="J160" s="7" t="s">
        <v>211</v>
      </c>
      <c r="K160" s="4">
        <v>1</v>
      </c>
      <c r="M160" t="str">
        <f t="shared" si="2"/>
        <v>201760|00001234|00001234|1|15|Z35.9|1</v>
      </c>
    </row>
    <row r="161" spans="2:13" x14ac:dyDescent="0.25">
      <c r="B161" s="7" t="s">
        <v>1028</v>
      </c>
      <c r="C161" s="4">
        <v>1</v>
      </c>
      <c r="E161">
        <v>201761</v>
      </c>
      <c r="F161" t="s">
        <v>2085</v>
      </c>
      <c r="G161" t="s">
        <v>2085</v>
      </c>
      <c r="H161">
        <v>1</v>
      </c>
      <c r="I161">
        <v>15</v>
      </c>
      <c r="J161" s="7" t="s">
        <v>979</v>
      </c>
      <c r="K161" s="4">
        <v>1</v>
      </c>
      <c r="M161" t="str">
        <f t="shared" si="2"/>
        <v>201761|00001234|00001234|1|15|Z36.0|1</v>
      </c>
    </row>
    <row r="162" spans="2:13" x14ac:dyDescent="0.25">
      <c r="B162" s="7" t="s">
        <v>1030</v>
      </c>
      <c r="C162" s="4">
        <v>1</v>
      </c>
      <c r="E162">
        <v>201762</v>
      </c>
      <c r="F162" t="s">
        <v>2085</v>
      </c>
      <c r="G162" t="s">
        <v>2085</v>
      </c>
      <c r="H162">
        <v>1</v>
      </c>
      <c r="I162">
        <v>15</v>
      </c>
      <c r="J162" s="7" t="s">
        <v>988</v>
      </c>
      <c r="K162" s="4">
        <v>1</v>
      </c>
      <c r="M162" t="str">
        <f t="shared" si="2"/>
        <v>201762|00001234|00001234|1|15|Z87.5|1</v>
      </c>
    </row>
    <row r="163" spans="2:13" x14ac:dyDescent="0.25">
      <c r="B163" s="7" t="s">
        <v>1031</v>
      </c>
      <c r="C163" s="4">
        <v>1</v>
      </c>
      <c r="E163">
        <v>201763</v>
      </c>
      <c r="F163" t="s">
        <v>2085</v>
      </c>
      <c r="G163" t="s">
        <v>2085</v>
      </c>
      <c r="H163">
        <v>1</v>
      </c>
      <c r="I163">
        <v>15</v>
      </c>
      <c r="J163" s="7" t="s">
        <v>2080</v>
      </c>
      <c r="K163" s="4">
        <v>1</v>
      </c>
      <c r="M163" t="str">
        <f t="shared" si="2"/>
        <v>201763|00001234|00001234|1|15|A09.0|1</v>
      </c>
    </row>
    <row r="164" spans="2:13" x14ac:dyDescent="0.25">
      <c r="B164" s="7" t="s">
        <v>1044</v>
      </c>
      <c r="C164" s="4">
        <v>1</v>
      </c>
      <c r="E164">
        <v>201764</v>
      </c>
      <c r="F164" t="s">
        <v>2085</v>
      </c>
      <c r="G164" t="s">
        <v>2085</v>
      </c>
      <c r="H164">
        <v>2</v>
      </c>
      <c r="I164">
        <v>1</v>
      </c>
      <c r="J164" s="7" t="s">
        <v>1176</v>
      </c>
      <c r="K164" s="4">
        <v>1</v>
      </c>
      <c r="M164" t="str">
        <f t="shared" si="2"/>
        <v>201764|00001234|00001234|2|1|K08.0|1</v>
      </c>
    </row>
    <row r="165" spans="2:13" x14ac:dyDescent="0.25">
      <c r="B165" s="7" t="s">
        <v>940</v>
      </c>
      <c r="C165" s="4">
        <v>1</v>
      </c>
      <c r="E165">
        <v>201765</v>
      </c>
      <c r="F165" t="s">
        <v>2085</v>
      </c>
      <c r="G165" t="s">
        <v>2085</v>
      </c>
      <c r="H165">
        <v>2</v>
      </c>
      <c r="I165">
        <v>2</v>
      </c>
      <c r="J165" s="7" t="s">
        <v>75</v>
      </c>
      <c r="K165" s="4">
        <v>1</v>
      </c>
      <c r="M165" t="str">
        <f t="shared" si="2"/>
        <v>201765|00001234|00001234|2|2|F81.9|1</v>
      </c>
    </row>
    <row r="166" spans="2:13" x14ac:dyDescent="0.25">
      <c r="B166" s="7" t="s">
        <v>956</v>
      </c>
      <c r="C166" s="4">
        <v>1</v>
      </c>
      <c r="E166">
        <v>201766</v>
      </c>
      <c r="F166" t="s">
        <v>2085</v>
      </c>
      <c r="G166" t="s">
        <v>2085</v>
      </c>
      <c r="H166">
        <v>2</v>
      </c>
      <c r="I166">
        <v>2</v>
      </c>
      <c r="J166" s="7" t="s">
        <v>124</v>
      </c>
      <c r="K166" s="4">
        <v>1</v>
      </c>
      <c r="M166" t="str">
        <f t="shared" si="2"/>
        <v>201766|00001234|00001234|2|2|G80.0|1</v>
      </c>
    </row>
    <row r="167" spans="2:13" x14ac:dyDescent="0.25">
      <c r="B167" s="7" t="s">
        <v>1106</v>
      </c>
      <c r="C167" s="4">
        <v>1</v>
      </c>
      <c r="E167">
        <v>201767</v>
      </c>
      <c r="F167" t="s">
        <v>2085</v>
      </c>
      <c r="G167" t="s">
        <v>2085</v>
      </c>
      <c r="H167">
        <v>2</v>
      </c>
      <c r="I167">
        <v>2</v>
      </c>
      <c r="J167" s="7" t="s">
        <v>1055</v>
      </c>
      <c r="K167" s="4">
        <v>1</v>
      </c>
      <c r="M167" t="str">
        <f t="shared" si="2"/>
        <v>201767|00001234|00001234|2|2|I13.1|1</v>
      </c>
    </row>
    <row r="168" spans="2:13" x14ac:dyDescent="0.25">
      <c r="B168" s="7" t="s">
        <v>1108</v>
      </c>
      <c r="C168" s="4">
        <v>1</v>
      </c>
      <c r="E168">
        <v>201768</v>
      </c>
      <c r="F168" t="s">
        <v>2085</v>
      </c>
      <c r="G168" t="s">
        <v>2085</v>
      </c>
      <c r="H168">
        <v>2</v>
      </c>
      <c r="I168">
        <v>2</v>
      </c>
      <c r="J168" s="7" t="s">
        <v>1060</v>
      </c>
      <c r="K168" s="4">
        <v>1</v>
      </c>
      <c r="M168" t="str">
        <f t="shared" si="2"/>
        <v>201768|00001234|00001234|2|2|I15.8|1</v>
      </c>
    </row>
    <row r="169" spans="2:13" x14ac:dyDescent="0.25">
      <c r="B169" s="7" t="s">
        <v>279</v>
      </c>
      <c r="C169" s="4">
        <v>1</v>
      </c>
      <c r="E169">
        <v>201769</v>
      </c>
      <c r="F169" t="s">
        <v>2085</v>
      </c>
      <c r="G169" t="s">
        <v>2085</v>
      </c>
      <c r="H169">
        <v>2</v>
      </c>
      <c r="I169">
        <v>2</v>
      </c>
      <c r="J169" s="7" t="s">
        <v>1157</v>
      </c>
      <c r="K169" s="4">
        <v>1</v>
      </c>
      <c r="M169" t="str">
        <f t="shared" si="2"/>
        <v>201769|00001234|00001234|2|2|K05.0|1</v>
      </c>
    </row>
    <row r="170" spans="2:13" x14ac:dyDescent="0.25">
      <c r="B170" s="7" t="s">
        <v>282</v>
      </c>
      <c r="C170" s="4">
        <v>1</v>
      </c>
      <c r="E170">
        <v>201770</v>
      </c>
      <c r="F170" t="s">
        <v>2085</v>
      </c>
      <c r="G170" t="s">
        <v>2085</v>
      </c>
      <c r="H170">
        <v>2</v>
      </c>
      <c r="I170">
        <v>2</v>
      </c>
      <c r="J170" s="7" t="s">
        <v>1171</v>
      </c>
      <c r="K170" s="4">
        <v>1</v>
      </c>
      <c r="M170" t="str">
        <f t="shared" si="2"/>
        <v>201770|00001234|00001234|2|2|K07.2|1</v>
      </c>
    </row>
    <row r="171" spans="2:13" x14ac:dyDescent="0.25">
      <c r="B171" s="7" t="s">
        <v>303</v>
      </c>
      <c r="C171" s="4">
        <v>1</v>
      </c>
      <c r="E171">
        <v>201771</v>
      </c>
      <c r="F171" t="s">
        <v>2085</v>
      </c>
      <c r="G171" t="s">
        <v>2085</v>
      </c>
      <c r="H171">
        <v>2</v>
      </c>
      <c r="I171">
        <v>2</v>
      </c>
      <c r="J171" s="7" t="s">
        <v>1174</v>
      </c>
      <c r="K171" s="4">
        <v>1</v>
      </c>
      <c r="M171" t="str">
        <f t="shared" si="2"/>
        <v>201771|00001234|00001234|2|2|K07.5|1</v>
      </c>
    </row>
    <row r="172" spans="2:13" x14ac:dyDescent="0.25">
      <c r="B172" s="7" t="s">
        <v>977</v>
      </c>
      <c r="C172" s="4">
        <v>1</v>
      </c>
      <c r="E172">
        <v>201772</v>
      </c>
      <c r="F172" t="s">
        <v>2085</v>
      </c>
      <c r="G172" t="s">
        <v>2085</v>
      </c>
      <c r="H172">
        <v>2</v>
      </c>
      <c r="I172">
        <v>2</v>
      </c>
      <c r="J172" s="7" t="s">
        <v>1180</v>
      </c>
      <c r="K172" s="4">
        <v>1</v>
      </c>
      <c r="M172" t="str">
        <f t="shared" si="2"/>
        <v>201772|00001234|00001234|2|2|K08.8|1</v>
      </c>
    </row>
    <row r="173" spans="2:13" x14ac:dyDescent="0.25">
      <c r="B173" s="7" t="s">
        <v>102</v>
      </c>
      <c r="C173" s="4">
        <v>1</v>
      </c>
      <c r="E173">
        <v>201773</v>
      </c>
      <c r="F173" t="s">
        <v>2085</v>
      </c>
      <c r="G173" t="s">
        <v>2085</v>
      </c>
      <c r="H173">
        <v>2</v>
      </c>
      <c r="I173">
        <v>3</v>
      </c>
      <c r="J173" s="7" t="s">
        <v>76</v>
      </c>
      <c r="K173" s="4">
        <v>1</v>
      </c>
      <c r="M173" t="str">
        <f t="shared" si="2"/>
        <v>201773|00001234|00001234|2|3|F80.0|1</v>
      </c>
    </row>
    <row r="174" spans="2:13" x14ac:dyDescent="0.25">
      <c r="B174" s="7" t="s">
        <v>211</v>
      </c>
      <c r="C174" s="4">
        <v>1</v>
      </c>
      <c r="E174">
        <v>201774</v>
      </c>
      <c r="F174" t="s">
        <v>2085</v>
      </c>
      <c r="G174" t="s">
        <v>2085</v>
      </c>
      <c r="H174">
        <v>2</v>
      </c>
      <c r="I174">
        <v>3</v>
      </c>
      <c r="J174" s="7" t="s">
        <v>326</v>
      </c>
      <c r="K174" s="4">
        <v>1</v>
      </c>
      <c r="M174" t="str">
        <f t="shared" si="2"/>
        <v>201774|00001234|00001234|2|3|H04.4|1</v>
      </c>
    </row>
    <row r="175" spans="2:13" x14ac:dyDescent="0.25">
      <c r="B175" s="7" t="s">
        <v>979</v>
      </c>
      <c r="C175" s="4">
        <v>1</v>
      </c>
      <c r="E175">
        <v>201775</v>
      </c>
      <c r="F175" t="s">
        <v>2085</v>
      </c>
      <c r="G175" t="s">
        <v>2085</v>
      </c>
      <c r="H175">
        <v>2</v>
      </c>
      <c r="I175">
        <v>3</v>
      </c>
      <c r="J175" s="7" t="s">
        <v>241</v>
      </c>
      <c r="K175" s="4">
        <v>1</v>
      </c>
      <c r="M175" t="str">
        <f t="shared" si="2"/>
        <v>201775|00001234|00001234|2|3|I11.9|1</v>
      </c>
    </row>
    <row r="176" spans="2:13" x14ac:dyDescent="0.25">
      <c r="B176" s="7" t="s">
        <v>988</v>
      </c>
      <c r="C176" s="4">
        <v>1</v>
      </c>
      <c r="E176">
        <v>201776</v>
      </c>
      <c r="F176" t="s">
        <v>2085</v>
      </c>
      <c r="G176" t="s">
        <v>2085</v>
      </c>
      <c r="H176">
        <v>2</v>
      </c>
      <c r="I176">
        <v>3</v>
      </c>
      <c r="J176" s="7" t="s">
        <v>196</v>
      </c>
      <c r="K176" s="4">
        <v>1</v>
      </c>
      <c r="M176" t="str">
        <f t="shared" si="2"/>
        <v>201776|00001234|00001234|2|3|I12.0|1</v>
      </c>
    </row>
    <row r="177" spans="2:13" x14ac:dyDescent="0.25">
      <c r="B177" s="7" t="s">
        <v>2080</v>
      </c>
      <c r="C177" s="4">
        <v>1</v>
      </c>
      <c r="E177">
        <v>201777</v>
      </c>
      <c r="F177" t="s">
        <v>2085</v>
      </c>
      <c r="G177" t="s">
        <v>2085</v>
      </c>
      <c r="H177">
        <v>2</v>
      </c>
      <c r="I177">
        <v>3</v>
      </c>
      <c r="J177" s="7" t="s">
        <v>220</v>
      </c>
      <c r="K177" s="4">
        <v>1</v>
      </c>
      <c r="M177" t="str">
        <f t="shared" si="2"/>
        <v>201777|00001234|00001234|2|3|I20.0|1</v>
      </c>
    </row>
    <row r="178" spans="2:13" x14ac:dyDescent="0.25">
      <c r="B178" s="6">
        <v>2</v>
      </c>
      <c r="C178" s="4">
        <v>371</v>
      </c>
      <c r="E178">
        <v>201778</v>
      </c>
      <c r="F178" t="s">
        <v>2085</v>
      </c>
      <c r="G178" t="s">
        <v>2085</v>
      </c>
      <c r="H178">
        <v>2</v>
      </c>
      <c r="I178">
        <v>3</v>
      </c>
      <c r="J178" s="7" t="s">
        <v>1043</v>
      </c>
      <c r="K178" s="4">
        <v>1</v>
      </c>
      <c r="M178" t="str">
        <f t="shared" si="2"/>
        <v>201778|00001234|00001234|2|3|Q52.0|1</v>
      </c>
    </row>
    <row r="179" spans="2:13" x14ac:dyDescent="0.25">
      <c r="B179" s="5">
        <v>1</v>
      </c>
      <c r="C179" s="4">
        <v>1</v>
      </c>
      <c r="E179">
        <v>201779</v>
      </c>
      <c r="F179" t="s">
        <v>2085</v>
      </c>
      <c r="G179" t="s">
        <v>2085</v>
      </c>
      <c r="H179">
        <v>2</v>
      </c>
      <c r="I179">
        <v>4</v>
      </c>
      <c r="J179" s="7" t="s">
        <v>1069</v>
      </c>
      <c r="K179" s="4">
        <v>1</v>
      </c>
      <c r="M179" t="str">
        <f t="shared" si="2"/>
        <v>201779|00001234|00001234|2|4|I23.5|1</v>
      </c>
    </row>
    <row r="180" spans="2:13" x14ac:dyDescent="0.25">
      <c r="B180" s="7" t="s">
        <v>1176</v>
      </c>
      <c r="C180" s="4">
        <v>1</v>
      </c>
      <c r="E180">
        <v>201780</v>
      </c>
      <c r="F180" t="s">
        <v>2085</v>
      </c>
      <c r="G180" t="s">
        <v>2085</v>
      </c>
      <c r="H180">
        <v>2</v>
      </c>
      <c r="I180">
        <v>4</v>
      </c>
      <c r="J180" s="7" t="s">
        <v>191</v>
      </c>
      <c r="K180" s="4">
        <v>1</v>
      </c>
      <c r="M180" t="str">
        <f t="shared" si="2"/>
        <v>201780|00001234|00001234|2|4|K07.6|1</v>
      </c>
    </row>
    <row r="181" spans="2:13" x14ac:dyDescent="0.25">
      <c r="B181" s="5">
        <v>2</v>
      </c>
      <c r="C181" s="4">
        <v>8</v>
      </c>
      <c r="E181">
        <v>201781</v>
      </c>
      <c r="F181" t="s">
        <v>2085</v>
      </c>
      <c r="G181" t="s">
        <v>2085</v>
      </c>
      <c r="H181">
        <v>2</v>
      </c>
      <c r="I181">
        <v>4</v>
      </c>
      <c r="J181" s="7" t="s">
        <v>1181</v>
      </c>
      <c r="K181" s="4">
        <v>1</v>
      </c>
      <c r="M181" t="str">
        <f t="shared" si="2"/>
        <v>201781|00001234|00001234|2|4|K08.9|1</v>
      </c>
    </row>
    <row r="182" spans="2:13" x14ac:dyDescent="0.25">
      <c r="B182" s="7" t="s">
        <v>75</v>
      </c>
      <c r="C182" s="4">
        <v>1</v>
      </c>
      <c r="E182">
        <v>201782</v>
      </c>
      <c r="F182" t="s">
        <v>2085</v>
      </c>
      <c r="G182" t="s">
        <v>2085</v>
      </c>
      <c r="H182">
        <v>2</v>
      </c>
      <c r="I182">
        <v>5</v>
      </c>
      <c r="J182" s="7" t="s">
        <v>43</v>
      </c>
      <c r="K182" s="4">
        <v>1</v>
      </c>
      <c r="M182" t="str">
        <f t="shared" si="2"/>
        <v>201782|00001234|00001234|2|5|F32.1|1</v>
      </c>
    </row>
    <row r="183" spans="2:13" x14ac:dyDescent="0.25">
      <c r="B183" s="7" t="s">
        <v>124</v>
      </c>
      <c r="C183" s="4">
        <v>1</v>
      </c>
      <c r="E183">
        <v>201783</v>
      </c>
      <c r="F183" t="s">
        <v>2085</v>
      </c>
      <c r="G183" t="s">
        <v>2085</v>
      </c>
      <c r="H183">
        <v>2</v>
      </c>
      <c r="I183">
        <v>5</v>
      </c>
      <c r="J183" s="7" t="s">
        <v>103</v>
      </c>
      <c r="K183" s="4">
        <v>1</v>
      </c>
      <c r="M183" t="str">
        <f t="shared" si="2"/>
        <v>201783|00001234|00001234|2|5|F60.3|1</v>
      </c>
    </row>
    <row r="184" spans="2:13" x14ac:dyDescent="0.25">
      <c r="B184" s="7" t="s">
        <v>1055</v>
      </c>
      <c r="C184" s="4">
        <v>1</v>
      </c>
      <c r="E184">
        <v>201784</v>
      </c>
      <c r="F184" t="s">
        <v>2085</v>
      </c>
      <c r="G184" t="s">
        <v>2085</v>
      </c>
      <c r="H184">
        <v>2</v>
      </c>
      <c r="I184">
        <v>5</v>
      </c>
      <c r="J184" s="7" t="s">
        <v>1074</v>
      </c>
      <c r="K184" s="4">
        <v>1</v>
      </c>
      <c r="M184" t="str">
        <f t="shared" si="2"/>
        <v>201784|00001234|00001234|2|5|I24.8|1</v>
      </c>
    </row>
    <row r="185" spans="2:13" x14ac:dyDescent="0.25">
      <c r="B185" s="7" t="s">
        <v>1060</v>
      </c>
      <c r="C185" s="4">
        <v>1</v>
      </c>
      <c r="E185">
        <v>201785</v>
      </c>
      <c r="F185" t="s">
        <v>2085</v>
      </c>
      <c r="G185" t="s">
        <v>2085</v>
      </c>
      <c r="H185">
        <v>2</v>
      </c>
      <c r="I185">
        <v>5</v>
      </c>
      <c r="J185" s="7" t="s">
        <v>1179</v>
      </c>
      <c r="K185" s="4">
        <v>1</v>
      </c>
      <c r="M185" t="str">
        <f t="shared" si="2"/>
        <v>201785|00001234|00001234|2|5|K08.3|1</v>
      </c>
    </row>
    <row r="186" spans="2:13" x14ac:dyDescent="0.25">
      <c r="B186" s="7" t="s">
        <v>1157</v>
      </c>
      <c r="C186" s="4">
        <v>1</v>
      </c>
      <c r="E186">
        <v>201786</v>
      </c>
      <c r="F186" t="s">
        <v>2085</v>
      </c>
      <c r="G186" t="s">
        <v>2085</v>
      </c>
      <c r="H186">
        <v>2</v>
      </c>
      <c r="I186">
        <v>6</v>
      </c>
      <c r="J186" s="7" t="s">
        <v>6</v>
      </c>
      <c r="K186" s="4">
        <v>1</v>
      </c>
      <c r="M186" t="str">
        <f t="shared" si="2"/>
        <v>201786|00001234|00001234|2|6|F20.0|1</v>
      </c>
    </row>
    <row r="187" spans="2:13" x14ac:dyDescent="0.25">
      <c r="B187" s="7" t="s">
        <v>1171</v>
      </c>
      <c r="C187" s="4">
        <v>1</v>
      </c>
      <c r="E187">
        <v>201787</v>
      </c>
      <c r="F187" t="s">
        <v>2085</v>
      </c>
      <c r="G187" t="s">
        <v>2085</v>
      </c>
      <c r="H187">
        <v>2</v>
      </c>
      <c r="I187">
        <v>6</v>
      </c>
      <c r="J187" s="7" t="s">
        <v>74</v>
      </c>
      <c r="K187" s="4">
        <v>1</v>
      </c>
      <c r="M187" t="str">
        <f t="shared" si="2"/>
        <v>201787|00001234|00001234|2|6|F43.2|1</v>
      </c>
    </row>
    <row r="188" spans="2:13" x14ac:dyDescent="0.25">
      <c r="B188" s="7" t="s">
        <v>1174</v>
      </c>
      <c r="C188" s="4">
        <v>1</v>
      </c>
      <c r="E188">
        <v>201788</v>
      </c>
      <c r="F188" t="s">
        <v>2085</v>
      </c>
      <c r="G188" t="s">
        <v>2085</v>
      </c>
      <c r="H188">
        <v>2</v>
      </c>
      <c r="I188">
        <v>6</v>
      </c>
      <c r="J188" s="7" t="s">
        <v>40</v>
      </c>
      <c r="K188" s="4">
        <v>1</v>
      </c>
      <c r="M188" t="str">
        <f t="shared" si="2"/>
        <v>201788|00001234|00001234|2|6|K29.0|1</v>
      </c>
    </row>
    <row r="189" spans="2:13" x14ac:dyDescent="0.25">
      <c r="B189" s="7" t="s">
        <v>1180</v>
      </c>
      <c r="C189" s="4">
        <v>1</v>
      </c>
      <c r="E189">
        <v>201789</v>
      </c>
      <c r="F189" t="s">
        <v>2085</v>
      </c>
      <c r="G189" t="s">
        <v>2085</v>
      </c>
      <c r="H189">
        <v>2</v>
      </c>
      <c r="I189">
        <v>6</v>
      </c>
      <c r="J189" s="7" t="s">
        <v>1042</v>
      </c>
      <c r="K189" s="4">
        <v>1</v>
      </c>
      <c r="M189" t="str">
        <f t="shared" si="2"/>
        <v>201789|00001234|00001234|2|6|Q51.9|1</v>
      </c>
    </row>
    <row r="190" spans="2:13" x14ac:dyDescent="0.25">
      <c r="B190" s="5">
        <v>3</v>
      </c>
      <c r="C190" s="4">
        <v>6</v>
      </c>
      <c r="E190">
        <v>201790</v>
      </c>
      <c r="F190" t="s">
        <v>2085</v>
      </c>
      <c r="G190" t="s">
        <v>2085</v>
      </c>
      <c r="H190">
        <v>2</v>
      </c>
      <c r="I190">
        <v>6</v>
      </c>
      <c r="J190" s="7" t="s">
        <v>939</v>
      </c>
      <c r="K190" s="4">
        <v>1</v>
      </c>
      <c r="M190" t="str">
        <f t="shared" si="2"/>
        <v>201790|00001234|00001234|2|6|Q52.9|1</v>
      </c>
    </row>
    <row r="191" spans="2:13" x14ac:dyDescent="0.25">
      <c r="B191" s="7" t="s">
        <v>76</v>
      </c>
      <c r="C191" s="4">
        <v>1</v>
      </c>
      <c r="E191">
        <v>201791</v>
      </c>
      <c r="F191" t="s">
        <v>2085</v>
      </c>
      <c r="G191" t="s">
        <v>2085</v>
      </c>
      <c r="H191">
        <v>2</v>
      </c>
      <c r="I191">
        <v>6</v>
      </c>
      <c r="J191" s="7" t="s">
        <v>245</v>
      </c>
      <c r="K191" s="4">
        <v>1</v>
      </c>
      <c r="M191" t="str">
        <f t="shared" si="2"/>
        <v>201791|00001234|00001234|2|6|Z34.8|1</v>
      </c>
    </row>
    <row r="192" spans="2:13" x14ac:dyDescent="0.25">
      <c r="B192" s="7" t="s">
        <v>326</v>
      </c>
      <c r="C192" s="4">
        <v>1</v>
      </c>
      <c r="E192">
        <v>201792</v>
      </c>
      <c r="F192" t="s">
        <v>2085</v>
      </c>
      <c r="G192" t="s">
        <v>2085</v>
      </c>
      <c r="H192">
        <v>2</v>
      </c>
      <c r="I192">
        <v>7</v>
      </c>
      <c r="J192" s="7" t="s">
        <v>84</v>
      </c>
      <c r="K192" s="4">
        <v>1</v>
      </c>
      <c r="M192" t="str">
        <f t="shared" si="2"/>
        <v>201792|00001234|00001234|2|7|F41.1|1</v>
      </c>
    </row>
    <row r="193" spans="2:13" x14ac:dyDescent="0.25">
      <c r="B193" s="7" t="s">
        <v>241</v>
      </c>
      <c r="C193" s="4">
        <v>1</v>
      </c>
      <c r="E193">
        <v>201793</v>
      </c>
      <c r="F193" t="s">
        <v>2085</v>
      </c>
      <c r="G193" t="s">
        <v>2085</v>
      </c>
      <c r="H193">
        <v>2</v>
      </c>
      <c r="I193">
        <v>7</v>
      </c>
      <c r="J193" s="7" t="s">
        <v>1240</v>
      </c>
      <c r="K193" s="4">
        <v>1</v>
      </c>
      <c r="M193" t="str">
        <f t="shared" si="2"/>
        <v>201793|00001234|00001234|2|7|H05.8|1</v>
      </c>
    </row>
    <row r="194" spans="2:13" x14ac:dyDescent="0.25">
      <c r="B194" s="7" t="s">
        <v>196</v>
      </c>
      <c r="C194" s="4">
        <v>1</v>
      </c>
      <c r="E194">
        <v>201794</v>
      </c>
      <c r="F194" t="s">
        <v>2085</v>
      </c>
      <c r="G194" t="s">
        <v>2085</v>
      </c>
      <c r="H194">
        <v>2</v>
      </c>
      <c r="I194">
        <v>7</v>
      </c>
      <c r="J194" s="7" t="s">
        <v>1207</v>
      </c>
      <c r="K194" s="4">
        <v>1</v>
      </c>
      <c r="M194" t="str">
        <f t="shared" si="2"/>
        <v>201794|00001234|00001234|2|7|K14.1|1</v>
      </c>
    </row>
    <row r="195" spans="2:13" x14ac:dyDescent="0.25">
      <c r="B195" s="7" t="s">
        <v>220</v>
      </c>
      <c r="C195" s="4">
        <v>1</v>
      </c>
      <c r="E195">
        <v>201795</v>
      </c>
      <c r="F195" t="s">
        <v>2085</v>
      </c>
      <c r="G195" t="s">
        <v>2085</v>
      </c>
      <c r="H195">
        <v>2</v>
      </c>
      <c r="I195">
        <v>7</v>
      </c>
      <c r="J195" s="7" t="s">
        <v>9</v>
      </c>
      <c r="K195" s="4">
        <v>1</v>
      </c>
      <c r="M195" t="str">
        <f t="shared" si="2"/>
        <v>201795|00001234|00001234|2|7|K29.3|1</v>
      </c>
    </row>
    <row r="196" spans="2:13" x14ac:dyDescent="0.25">
      <c r="B196" s="7" t="s">
        <v>1043</v>
      </c>
      <c r="C196" s="4">
        <v>1</v>
      </c>
      <c r="E196">
        <v>201796</v>
      </c>
      <c r="F196" t="s">
        <v>2085</v>
      </c>
      <c r="G196" t="s">
        <v>2085</v>
      </c>
      <c r="H196">
        <v>2</v>
      </c>
      <c r="I196">
        <v>7</v>
      </c>
      <c r="J196" s="7" t="s">
        <v>996</v>
      </c>
      <c r="K196" s="4">
        <v>1</v>
      </c>
      <c r="M196" t="str">
        <f t="shared" si="2"/>
        <v>201796|00001234|00001234|2|7|O81.4|1</v>
      </c>
    </row>
    <row r="197" spans="2:13" x14ac:dyDescent="0.25">
      <c r="B197" s="5">
        <v>4</v>
      </c>
      <c r="C197" s="4">
        <v>3</v>
      </c>
      <c r="E197">
        <v>201797</v>
      </c>
      <c r="F197" t="s">
        <v>2085</v>
      </c>
      <c r="G197" t="s">
        <v>2085</v>
      </c>
      <c r="H197">
        <v>2</v>
      </c>
      <c r="I197">
        <v>7</v>
      </c>
      <c r="J197" s="7" t="s">
        <v>954</v>
      </c>
      <c r="K197" s="4">
        <v>1</v>
      </c>
      <c r="M197" t="str">
        <f t="shared" si="2"/>
        <v>201797|00001234|00001234|2|7|R87.6|1</v>
      </c>
    </row>
    <row r="198" spans="2:13" x14ac:dyDescent="0.25">
      <c r="B198" s="7" t="s">
        <v>1069</v>
      </c>
      <c r="C198" s="4">
        <v>1</v>
      </c>
      <c r="E198">
        <v>201798</v>
      </c>
      <c r="F198" t="s">
        <v>2085</v>
      </c>
      <c r="G198" t="s">
        <v>2085</v>
      </c>
      <c r="H198">
        <v>2</v>
      </c>
      <c r="I198">
        <v>7</v>
      </c>
      <c r="J198" s="7" t="s">
        <v>1116</v>
      </c>
      <c r="K198" s="4">
        <v>1</v>
      </c>
      <c r="M198" t="str">
        <f t="shared" si="2"/>
        <v>201798|00001234|00001234|2|7|Z11.6|1</v>
      </c>
    </row>
    <row r="199" spans="2:13" x14ac:dyDescent="0.25">
      <c r="B199" s="7" t="s">
        <v>191</v>
      </c>
      <c r="C199" s="4">
        <v>1</v>
      </c>
      <c r="E199">
        <v>201799</v>
      </c>
      <c r="F199" t="s">
        <v>2085</v>
      </c>
      <c r="G199" t="s">
        <v>2085</v>
      </c>
      <c r="H199">
        <v>2</v>
      </c>
      <c r="I199">
        <v>8</v>
      </c>
      <c r="J199" s="7" t="s">
        <v>7</v>
      </c>
      <c r="K199" s="4">
        <v>1</v>
      </c>
      <c r="M199" t="str">
        <f t="shared" si="2"/>
        <v>201799|00001234|00001234|2|8|F41.2|1</v>
      </c>
    </row>
    <row r="200" spans="2:13" x14ac:dyDescent="0.25">
      <c r="B200" s="7" t="s">
        <v>1181</v>
      </c>
      <c r="C200" s="4">
        <v>1</v>
      </c>
      <c r="E200">
        <v>201800</v>
      </c>
      <c r="F200" t="s">
        <v>2085</v>
      </c>
      <c r="G200" t="s">
        <v>2085</v>
      </c>
      <c r="H200">
        <v>2</v>
      </c>
      <c r="I200">
        <v>8</v>
      </c>
      <c r="J200" s="7" t="s">
        <v>74</v>
      </c>
      <c r="K200" s="4">
        <v>1</v>
      </c>
      <c r="M200" t="str">
        <f t="shared" ref="M200:M263" si="3">CONCATENATE(E200,"|",F200,"|",G200,"|",H200,"|",I200,"|",J200,"|",K200)</f>
        <v>201800|00001234|00001234|2|8|F43.2|1</v>
      </c>
    </row>
    <row r="201" spans="2:13" x14ac:dyDescent="0.25">
      <c r="B201" s="5">
        <v>5</v>
      </c>
      <c r="C201" s="4">
        <v>4</v>
      </c>
      <c r="E201">
        <v>201801</v>
      </c>
      <c r="F201" t="s">
        <v>2085</v>
      </c>
      <c r="G201" t="s">
        <v>2085</v>
      </c>
      <c r="H201">
        <v>2</v>
      </c>
      <c r="I201">
        <v>8</v>
      </c>
      <c r="J201" s="7" t="s">
        <v>103</v>
      </c>
      <c r="K201" s="4">
        <v>1</v>
      </c>
      <c r="M201" t="str">
        <f t="shared" si="3"/>
        <v>201801|00001234|00001234|2|8|F60.3|1</v>
      </c>
    </row>
    <row r="202" spans="2:13" x14ac:dyDescent="0.25">
      <c r="B202" s="7" t="s">
        <v>43</v>
      </c>
      <c r="C202" s="4">
        <v>1</v>
      </c>
      <c r="E202">
        <v>201802</v>
      </c>
      <c r="F202" t="s">
        <v>2085</v>
      </c>
      <c r="G202" t="s">
        <v>2085</v>
      </c>
      <c r="H202">
        <v>2</v>
      </c>
      <c r="I202">
        <v>8</v>
      </c>
      <c r="J202" s="7" t="s">
        <v>228</v>
      </c>
      <c r="K202" s="4">
        <v>1</v>
      </c>
      <c r="M202" t="str">
        <f t="shared" si="3"/>
        <v>201802|00001234|00001234|2|8|I23.0|1</v>
      </c>
    </row>
    <row r="203" spans="2:13" x14ac:dyDescent="0.25">
      <c r="B203" s="7" t="s">
        <v>103</v>
      </c>
      <c r="C203" s="4">
        <v>1</v>
      </c>
      <c r="E203">
        <v>201803</v>
      </c>
      <c r="F203" t="s">
        <v>2085</v>
      </c>
      <c r="G203" t="s">
        <v>2085</v>
      </c>
      <c r="H203">
        <v>2</v>
      </c>
      <c r="I203">
        <v>8</v>
      </c>
      <c r="J203" s="7" t="s">
        <v>1079</v>
      </c>
      <c r="K203" s="4">
        <v>1</v>
      </c>
      <c r="M203" t="str">
        <f t="shared" si="3"/>
        <v>201803|00001234|00001234|2|8|I25.4|1</v>
      </c>
    </row>
    <row r="204" spans="2:13" x14ac:dyDescent="0.25">
      <c r="B204" s="7" t="s">
        <v>1074</v>
      </c>
      <c r="C204" s="4">
        <v>1</v>
      </c>
      <c r="E204">
        <v>201804</v>
      </c>
      <c r="F204" t="s">
        <v>2085</v>
      </c>
      <c r="G204" t="s">
        <v>2085</v>
      </c>
      <c r="H204">
        <v>2</v>
      </c>
      <c r="I204">
        <v>8</v>
      </c>
      <c r="J204" s="7" t="s">
        <v>1193</v>
      </c>
      <c r="K204" s="4">
        <v>1</v>
      </c>
      <c r="M204" t="str">
        <f t="shared" si="3"/>
        <v>201804|00001234|00001234|2|8|K11.5|1</v>
      </c>
    </row>
    <row r="205" spans="2:13" x14ac:dyDescent="0.25">
      <c r="B205" s="7" t="s">
        <v>1179</v>
      </c>
      <c r="C205" s="4">
        <v>1</v>
      </c>
      <c r="E205">
        <v>201805</v>
      </c>
      <c r="F205" t="s">
        <v>2085</v>
      </c>
      <c r="G205" t="s">
        <v>2085</v>
      </c>
      <c r="H205">
        <v>2</v>
      </c>
      <c r="I205">
        <v>8</v>
      </c>
      <c r="J205" s="7" t="s">
        <v>1194</v>
      </c>
      <c r="K205" s="4">
        <v>1</v>
      </c>
      <c r="M205" t="str">
        <f t="shared" si="3"/>
        <v>201805|00001234|00001234|2|8|K11.7|1</v>
      </c>
    </row>
    <row r="206" spans="2:13" x14ac:dyDescent="0.25">
      <c r="B206" s="5">
        <v>6</v>
      </c>
      <c r="C206" s="4">
        <v>6</v>
      </c>
      <c r="E206">
        <v>201806</v>
      </c>
      <c r="F206" t="s">
        <v>2085</v>
      </c>
      <c r="G206" t="s">
        <v>2085</v>
      </c>
      <c r="H206">
        <v>2</v>
      </c>
      <c r="I206">
        <v>8</v>
      </c>
      <c r="J206" s="7" t="s">
        <v>1195</v>
      </c>
      <c r="K206" s="4">
        <v>1</v>
      </c>
      <c r="M206" t="str">
        <f t="shared" si="3"/>
        <v>201806|00001234|00001234|2|8|K11.8|1</v>
      </c>
    </row>
    <row r="207" spans="2:13" x14ac:dyDescent="0.25">
      <c r="B207" s="7" t="s">
        <v>6</v>
      </c>
      <c r="C207" s="4">
        <v>1</v>
      </c>
      <c r="E207">
        <v>201807</v>
      </c>
      <c r="F207" t="s">
        <v>2085</v>
      </c>
      <c r="G207" t="s">
        <v>2085</v>
      </c>
      <c r="H207">
        <v>2</v>
      </c>
      <c r="I207">
        <v>8</v>
      </c>
      <c r="J207" s="7" t="s">
        <v>1202</v>
      </c>
      <c r="K207" s="4">
        <v>1</v>
      </c>
      <c r="M207" t="str">
        <f t="shared" si="3"/>
        <v>201807|00001234|00001234|2|8|K13.3|1</v>
      </c>
    </row>
    <row r="208" spans="2:13" x14ac:dyDescent="0.25">
      <c r="B208" s="7" t="s">
        <v>74</v>
      </c>
      <c r="C208" s="4">
        <v>1</v>
      </c>
      <c r="E208">
        <v>201808</v>
      </c>
      <c r="F208" t="s">
        <v>2085</v>
      </c>
      <c r="G208" t="s">
        <v>2085</v>
      </c>
      <c r="H208">
        <v>2</v>
      </c>
      <c r="I208">
        <v>8</v>
      </c>
      <c r="J208" s="7" t="s">
        <v>998</v>
      </c>
      <c r="K208" s="4">
        <v>2</v>
      </c>
      <c r="M208" t="str">
        <f t="shared" si="3"/>
        <v>201808|00001234|00001234|2|8|O82.0|2</v>
      </c>
    </row>
    <row r="209" spans="2:13" x14ac:dyDescent="0.25">
      <c r="B209" s="7" t="s">
        <v>40</v>
      </c>
      <c r="C209" s="4">
        <v>1</v>
      </c>
      <c r="E209">
        <v>201809</v>
      </c>
      <c r="F209" t="s">
        <v>2085</v>
      </c>
      <c r="G209" t="s">
        <v>2085</v>
      </c>
      <c r="H209">
        <v>2</v>
      </c>
      <c r="I209">
        <v>8</v>
      </c>
      <c r="J209" s="7" t="s">
        <v>1006</v>
      </c>
      <c r="K209" s="4">
        <v>1</v>
      </c>
      <c r="M209" t="str">
        <f t="shared" si="3"/>
        <v>201809|00001234|00001234|2|8|O92.6|1</v>
      </c>
    </row>
    <row r="210" spans="2:13" x14ac:dyDescent="0.25">
      <c r="B210" s="7" t="s">
        <v>1042</v>
      </c>
      <c r="C210" s="4">
        <v>1</v>
      </c>
      <c r="E210">
        <v>201810</v>
      </c>
      <c r="F210" t="s">
        <v>2085</v>
      </c>
      <c r="G210" t="s">
        <v>2085</v>
      </c>
      <c r="H210">
        <v>2</v>
      </c>
      <c r="I210">
        <v>8</v>
      </c>
      <c r="J210" s="7" t="s">
        <v>1012</v>
      </c>
      <c r="K210" s="4">
        <v>1</v>
      </c>
      <c r="M210" t="str">
        <f t="shared" si="3"/>
        <v>201810|00001234|00001234|2|8|O98.4|1</v>
      </c>
    </row>
    <row r="211" spans="2:13" x14ac:dyDescent="0.25">
      <c r="B211" s="7" t="s">
        <v>939</v>
      </c>
      <c r="C211" s="4">
        <v>1</v>
      </c>
      <c r="E211">
        <v>201811</v>
      </c>
      <c r="F211" t="s">
        <v>2085</v>
      </c>
      <c r="G211" t="s">
        <v>2085</v>
      </c>
      <c r="H211">
        <v>2</v>
      </c>
      <c r="I211">
        <v>8</v>
      </c>
      <c r="J211" s="7" t="s">
        <v>1021</v>
      </c>
      <c r="K211" s="4">
        <v>1</v>
      </c>
      <c r="M211" t="str">
        <f t="shared" si="3"/>
        <v>201811|00001234|00001234|2|8|O99.5|1</v>
      </c>
    </row>
    <row r="212" spans="2:13" x14ac:dyDescent="0.25">
      <c r="B212" s="7" t="s">
        <v>245</v>
      </c>
      <c r="C212" s="4">
        <v>1</v>
      </c>
      <c r="E212">
        <v>201812</v>
      </c>
      <c r="F212" t="s">
        <v>2085</v>
      </c>
      <c r="G212" t="s">
        <v>2085</v>
      </c>
      <c r="H212">
        <v>2</v>
      </c>
      <c r="I212">
        <v>8</v>
      </c>
      <c r="J212" s="7" t="s">
        <v>1028</v>
      </c>
      <c r="K212" s="4">
        <v>1</v>
      </c>
      <c r="M212" t="str">
        <f t="shared" si="3"/>
        <v>201812|00001234|00001234|2|8|Q50.2|1</v>
      </c>
    </row>
    <row r="213" spans="2:13" x14ac:dyDescent="0.25">
      <c r="B213" s="5">
        <v>7</v>
      </c>
      <c r="C213" s="4">
        <v>7</v>
      </c>
      <c r="E213">
        <v>201813</v>
      </c>
      <c r="F213" t="s">
        <v>2085</v>
      </c>
      <c r="G213" t="s">
        <v>2085</v>
      </c>
      <c r="H213">
        <v>2</v>
      </c>
      <c r="I213">
        <v>8</v>
      </c>
      <c r="J213" s="7" t="s">
        <v>1037</v>
      </c>
      <c r="K213" s="4">
        <v>1</v>
      </c>
      <c r="M213" t="str">
        <f t="shared" si="3"/>
        <v>201813|00001234|00001234|2|8|Q51.4|1</v>
      </c>
    </row>
    <row r="214" spans="2:13" x14ac:dyDescent="0.25">
      <c r="B214" s="7" t="s">
        <v>84</v>
      </c>
      <c r="C214" s="4">
        <v>1</v>
      </c>
      <c r="E214">
        <v>201814</v>
      </c>
      <c r="F214" t="s">
        <v>2085</v>
      </c>
      <c r="G214" t="s">
        <v>2085</v>
      </c>
      <c r="H214">
        <v>2</v>
      </c>
      <c r="I214">
        <v>8</v>
      </c>
      <c r="J214" s="7" t="s">
        <v>955</v>
      </c>
      <c r="K214" s="4">
        <v>1</v>
      </c>
      <c r="M214" t="str">
        <f t="shared" si="3"/>
        <v>201814|00001234|00001234|2|8|R87.7|1</v>
      </c>
    </row>
    <row r="215" spans="2:13" x14ac:dyDescent="0.25">
      <c r="B215" s="7" t="s">
        <v>1240</v>
      </c>
      <c r="C215" s="4">
        <v>1</v>
      </c>
      <c r="E215">
        <v>201815</v>
      </c>
      <c r="F215" t="s">
        <v>2085</v>
      </c>
      <c r="G215" t="s">
        <v>2085</v>
      </c>
      <c r="H215">
        <v>2</v>
      </c>
      <c r="I215">
        <v>8</v>
      </c>
      <c r="J215" s="7" t="s">
        <v>965</v>
      </c>
      <c r="K215" s="4">
        <v>1</v>
      </c>
      <c r="M215" t="str">
        <f t="shared" si="3"/>
        <v>201815|00001234|00001234|2|8|Y76.0|1</v>
      </c>
    </row>
    <row r="216" spans="2:13" x14ac:dyDescent="0.25">
      <c r="B216" s="7" t="s">
        <v>1207</v>
      </c>
      <c r="C216" s="4">
        <v>1</v>
      </c>
      <c r="E216">
        <v>201816</v>
      </c>
      <c r="F216" t="s">
        <v>2085</v>
      </c>
      <c r="G216" t="s">
        <v>2085</v>
      </c>
      <c r="H216">
        <v>2</v>
      </c>
      <c r="I216">
        <v>8</v>
      </c>
      <c r="J216" s="7" t="s">
        <v>1110</v>
      </c>
      <c r="K216" s="4">
        <v>1</v>
      </c>
      <c r="M216" t="str">
        <f t="shared" si="3"/>
        <v>201816|00001234|00001234|2|8|Z11.0|1</v>
      </c>
    </row>
    <row r="217" spans="2:13" x14ac:dyDescent="0.25">
      <c r="B217" s="7" t="s">
        <v>9</v>
      </c>
      <c r="C217" s="4">
        <v>1</v>
      </c>
      <c r="E217">
        <v>201817</v>
      </c>
      <c r="F217" t="s">
        <v>2085</v>
      </c>
      <c r="G217" t="s">
        <v>2085</v>
      </c>
      <c r="H217">
        <v>2</v>
      </c>
      <c r="I217">
        <v>8</v>
      </c>
      <c r="J217" s="7" t="s">
        <v>1117</v>
      </c>
      <c r="K217" s="4">
        <v>1</v>
      </c>
      <c r="M217" t="str">
        <f t="shared" si="3"/>
        <v>201817|00001234|00001234|2|8|Z11.8|1</v>
      </c>
    </row>
    <row r="218" spans="2:13" x14ac:dyDescent="0.25">
      <c r="B218" s="7" t="s">
        <v>996</v>
      </c>
      <c r="C218" s="4">
        <v>1</v>
      </c>
      <c r="E218">
        <v>201818</v>
      </c>
      <c r="F218" t="s">
        <v>2085</v>
      </c>
      <c r="G218" t="s">
        <v>2085</v>
      </c>
      <c r="H218">
        <v>2</v>
      </c>
      <c r="I218">
        <v>8</v>
      </c>
      <c r="J218" s="7" t="s">
        <v>1119</v>
      </c>
      <c r="K218" s="4">
        <v>1</v>
      </c>
      <c r="M218" t="str">
        <f t="shared" si="3"/>
        <v>201818|00001234|00001234|2|8|Z12.0|1</v>
      </c>
    </row>
    <row r="219" spans="2:13" x14ac:dyDescent="0.25">
      <c r="B219" s="7" t="s">
        <v>954</v>
      </c>
      <c r="C219" s="4">
        <v>1</v>
      </c>
      <c r="E219">
        <v>201819</v>
      </c>
      <c r="F219" t="s">
        <v>2085</v>
      </c>
      <c r="G219" t="s">
        <v>2085</v>
      </c>
      <c r="H219">
        <v>2</v>
      </c>
      <c r="I219">
        <v>8</v>
      </c>
      <c r="J219" s="7" t="s">
        <v>1121</v>
      </c>
      <c r="K219" s="4">
        <v>1</v>
      </c>
      <c r="M219" t="str">
        <f t="shared" si="3"/>
        <v>201819|00001234|00001234|2|8|Z12.2|1</v>
      </c>
    </row>
    <row r="220" spans="2:13" x14ac:dyDescent="0.25">
      <c r="B220" s="7" t="s">
        <v>1116</v>
      </c>
      <c r="C220" s="4">
        <v>1</v>
      </c>
      <c r="E220">
        <v>201820</v>
      </c>
      <c r="F220" t="s">
        <v>2085</v>
      </c>
      <c r="G220" t="s">
        <v>2085</v>
      </c>
      <c r="H220">
        <v>2</v>
      </c>
      <c r="I220">
        <v>9</v>
      </c>
      <c r="J220" s="7" t="s">
        <v>27</v>
      </c>
      <c r="K220" s="4">
        <v>1</v>
      </c>
      <c r="M220" t="str">
        <f t="shared" si="3"/>
        <v>201820|00001234|00001234|2|9|B18.2|1</v>
      </c>
    </row>
    <row r="221" spans="2:13" x14ac:dyDescent="0.25">
      <c r="B221" s="5">
        <v>8</v>
      </c>
      <c r="C221" s="4">
        <v>22</v>
      </c>
      <c r="E221">
        <v>201821</v>
      </c>
      <c r="F221" t="s">
        <v>2085</v>
      </c>
      <c r="G221" t="s">
        <v>2085</v>
      </c>
      <c r="H221">
        <v>2</v>
      </c>
      <c r="I221">
        <v>9</v>
      </c>
      <c r="J221" s="7" t="s">
        <v>326</v>
      </c>
      <c r="K221" s="4">
        <v>1</v>
      </c>
      <c r="M221" t="str">
        <f t="shared" si="3"/>
        <v>201821|00001234|00001234|2|9|H04.4|1</v>
      </c>
    </row>
    <row r="222" spans="2:13" x14ac:dyDescent="0.25">
      <c r="B222" s="7" t="s">
        <v>7</v>
      </c>
      <c r="C222" s="4">
        <v>1</v>
      </c>
      <c r="E222">
        <v>201822</v>
      </c>
      <c r="F222" t="s">
        <v>2085</v>
      </c>
      <c r="G222" t="s">
        <v>2085</v>
      </c>
      <c r="H222">
        <v>2</v>
      </c>
      <c r="I222">
        <v>9</v>
      </c>
      <c r="J222" s="7" t="s">
        <v>253</v>
      </c>
      <c r="K222" s="4">
        <v>1</v>
      </c>
      <c r="M222" t="str">
        <f t="shared" si="3"/>
        <v>201822|00001234|00001234|2|9|H04.6|1</v>
      </c>
    </row>
    <row r="223" spans="2:13" x14ac:dyDescent="0.25">
      <c r="B223" s="7" t="s">
        <v>74</v>
      </c>
      <c r="C223" s="4">
        <v>1</v>
      </c>
      <c r="E223">
        <v>201823</v>
      </c>
      <c r="F223" t="s">
        <v>2085</v>
      </c>
      <c r="G223" t="s">
        <v>2085</v>
      </c>
      <c r="H223">
        <v>2</v>
      </c>
      <c r="I223">
        <v>9</v>
      </c>
      <c r="J223" s="7" t="s">
        <v>1235</v>
      </c>
      <c r="K223" s="4">
        <v>1</v>
      </c>
      <c r="M223" t="str">
        <f t="shared" si="3"/>
        <v>201823|00001234|00001234|2|9|H05.1|1</v>
      </c>
    </row>
    <row r="224" spans="2:13" x14ac:dyDescent="0.25">
      <c r="B224" s="7" t="s">
        <v>103</v>
      </c>
      <c r="C224" s="4">
        <v>1</v>
      </c>
      <c r="E224">
        <v>201824</v>
      </c>
      <c r="F224" t="s">
        <v>2085</v>
      </c>
      <c r="G224" t="s">
        <v>2085</v>
      </c>
      <c r="H224">
        <v>2</v>
      </c>
      <c r="I224">
        <v>9</v>
      </c>
      <c r="J224" s="7" t="s">
        <v>1237</v>
      </c>
      <c r="K224" s="4">
        <v>1</v>
      </c>
      <c r="M224" t="str">
        <f t="shared" si="3"/>
        <v>201824|00001234|00001234|2|9|H05.3|1</v>
      </c>
    </row>
    <row r="225" spans="2:13" x14ac:dyDescent="0.25">
      <c r="B225" s="7" t="s">
        <v>228</v>
      </c>
      <c r="C225" s="4">
        <v>1</v>
      </c>
      <c r="E225">
        <v>201825</v>
      </c>
      <c r="F225" t="s">
        <v>2085</v>
      </c>
      <c r="G225" t="s">
        <v>2085</v>
      </c>
      <c r="H225">
        <v>2</v>
      </c>
      <c r="I225">
        <v>9</v>
      </c>
      <c r="J225" s="7" t="s">
        <v>1238</v>
      </c>
      <c r="K225" s="4">
        <v>1</v>
      </c>
      <c r="M225" t="str">
        <f t="shared" si="3"/>
        <v>201825|00001234|00001234|2|9|H05.4|1</v>
      </c>
    </row>
    <row r="226" spans="2:13" x14ac:dyDescent="0.25">
      <c r="B226" s="7" t="s">
        <v>1079</v>
      </c>
      <c r="C226" s="4">
        <v>1</v>
      </c>
      <c r="E226">
        <v>201826</v>
      </c>
      <c r="F226" t="s">
        <v>2085</v>
      </c>
      <c r="G226" t="s">
        <v>2085</v>
      </c>
      <c r="H226">
        <v>2</v>
      </c>
      <c r="I226">
        <v>9</v>
      </c>
      <c r="J226" s="7" t="s">
        <v>1078</v>
      </c>
      <c r="K226" s="4">
        <v>1</v>
      </c>
      <c r="M226" t="str">
        <f t="shared" si="3"/>
        <v>201826|00001234|00001234|2|9|I25.3|1</v>
      </c>
    </row>
    <row r="227" spans="2:13" x14ac:dyDescent="0.25">
      <c r="B227" s="7" t="s">
        <v>1193</v>
      </c>
      <c r="C227" s="4">
        <v>1</v>
      </c>
      <c r="E227">
        <v>201827</v>
      </c>
      <c r="F227" t="s">
        <v>2085</v>
      </c>
      <c r="G227" t="s">
        <v>2085</v>
      </c>
      <c r="H227">
        <v>2</v>
      </c>
      <c r="I227">
        <v>9</v>
      </c>
      <c r="J227" s="7" t="s">
        <v>1192</v>
      </c>
      <c r="K227" s="4">
        <v>1</v>
      </c>
      <c r="M227" t="str">
        <f t="shared" si="3"/>
        <v>201827|00001234|00001234|2|9|K11.4|1</v>
      </c>
    </row>
    <row r="228" spans="2:13" x14ac:dyDescent="0.25">
      <c r="B228" s="7" t="s">
        <v>1194</v>
      </c>
      <c r="C228" s="4">
        <v>1</v>
      </c>
      <c r="E228">
        <v>201828</v>
      </c>
      <c r="F228" t="s">
        <v>2085</v>
      </c>
      <c r="G228" t="s">
        <v>2085</v>
      </c>
      <c r="H228">
        <v>2</v>
      </c>
      <c r="I228">
        <v>9</v>
      </c>
      <c r="J228" s="7" t="s">
        <v>337</v>
      </c>
      <c r="K228" s="4">
        <v>1</v>
      </c>
      <c r="M228" t="str">
        <f t="shared" si="3"/>
        <v>201828|00001234|00001234|2|9|K12.0|1</v>
      </c>
    </row>
    <row r="229" spans="2:13" x14ac:dyDescent="0.25">
      <c r="B229" s="7" t="s">
        <v>1195</v>
      </c>
      <c r="C229" s="4">
        <v>1</v>
      </c>
      <c r="E229">
        <v>201829</v>
      </c>
      <c r="F229" t="s">
        <v>2085</v>
      </c>
      <c r="G229" t="s">
        <v>2085</v>
      </c>
      <c r="H229">
        <v>2</v>
      </c>
      <c r="I229">
        <v>9</v>
      </c>
      <c r="J229" s="7" t="s">
        <v>1198</v>
      </c>
      <c r="K229" s="4">
        <v>1</v>
      </c>
      <c r="M229" t="str">
        <f t="shared" si="3"/>
        <v>201829|00001234|00001234|2|9|K12.2|1</v>
      </c>
    </row>
    <row r="230" spans="2:13" x14ac:dyDescent="0.25">
      <c r="B230" s="7" t="s">
        <v>1202</v>
      </c>
      <c r="C230" s="4">
        <v>1</v>
      </c>
      <c r="E230">
        <v>201830</v>
      </c>
      <c r="F230" t="s">
        <v>2085</v>
      </c>
      <c r="G230" t="s">
        <v>2085</v>
      </c>
      <c r="H230">
        <v>2</v>
      </c>
      <c r="I230">
        <v>9</v>
      </c>
      <c r="J230" s="7" t="s">
        <v>1205</v>
      </c>
      <c r="K230" s="4">
        <v>1</v>
      </c>
      <c r="M230" t="str">
        <f t="shared" si="3"/>
        <v>201830|00001234|00001234|2|9|K13.6|1</v>
      </c>
    </row>
    <row r="231" spans="2:13" x14ac:dyDescent="0.25">
      <c r="B231" s="7" t="s">
        <v>998</v>
      </c>
      <c r="C231" s="4">
        <v>2</v>
      </c>
      <c r="E231">
        <v>201831</v>
      </c>
      <c r="F231" t="s">
        <v>2085</v>
      </c>
      <c r="G231" t="s">
        <v>2085</v>
      </c>
      <c r="H231">
        <v>2</v>
      </c>
      <c r="I231">
        <v>9</v>
      </c>
      <c r="J231" s="7" t="s">
        <v>1206</v>
      </c>
      <c r="K231" s="4">
        <v>1</v>
      </c>
      <c r="M231" t="str">
        <f t="shared" si="3"/>
        <v>201831|00001234|00001234|2|9|K13.7|1</v>
      </c>
    </row>
    <row r="232" spans="2:13" x14ac:dyDescent="0.25">
      <c r="B232" s="7" t="s">
        <v>1006</v>
      </c>
      <c r="C232" s="4">
        <v>1</v>
      </c>
      <c r="E232">
        <v>201832</v>
      </c>
      <c r="F232" t="s">
        <v>2085</v>
      </c>
      <c r="G232" t="s">
        <v>2085</v>
      </c>
      <c r="H232">
        <v>2</v>
      </c>
      <c r="I232">
        <v>9</v>
      </c>
      <c r="J232" s="7" t="s">
        <v>9</v>
      </c>
      <c r="K232" s="4">
        <v>1</v>
      </c>
      <c r="M232" t="str">
        <f t="shared" si="3"/>
        <v>201832|00001234|00001234|2|9|K29.3|1</v>
      </c>
    </row>
    <row r="233" spans="2:13" x14ac:dyDescent="0.25">
      <c r="B233" s="7" t="s">
        <v>1012</v>
      </c>
      <c r="C233" s="4">
        <v>1</v>
      </c>
      <c r="E233">
        <v>201833</v>
      </c>
      <c r="F233" t="s">
        <v>2085</v>
      </c>
      <c r="G233" t="s">
        <v>2085</v>
      </c>
      <c r="H233">
        <v>2</v>
      </c>
      <c r="I233">
        <v>9</v>
      </c>
      <c r="J233" s="7" t="s">
        <v>52</v>
      </c>
      <c r="K233" s="4">
        <v>1</v>
      </c>
      <c r="M233" t="str">
        <f t="shared" si="3"/>
        <v>201833|00001234|00001234|2|9|K73.2|1</v>
      </c>
    </row>
    <row r="234" spans="2:13" x14ac:dyDescent="0.25">
      <c r="B234" s="7" t="s">
        <v>1021</v>
      </c>
      <c r="C234" s="4">
        <v>1</v>
      </c>
      <c r="E234">
        <v>201834</v>
      </c>
      <c r="F234" t="s">
        <v>2085</v>
      </c>
      <c r="G234" t="s">
        <v>2085</v>
      </c>
      <c r="H234">
        <v>2</v>
      </c>
      <c r="I234">
        <v>9</v>
      </c>
      <c r="J234" s="7" t="s">
        <v>992</v>
      </c>
      <c r="K234" s="4">
        <v>1</v>
      </c>
      <c r="M234" t="str">
        <f t="shared" si="3"/>
        <v>201834|00001234|00001234|2|9|O81.0|1</v>
      </c>
    </row>
    <row r="235" spans="2:13" x14ac:dyDescent="0.25">
      <c r="B235" s="7" t="s">
        <v>1028</v>
      </c>
      <c r="C235" s="4">
        <v>1</v>
      </c>
      <c r="E235">
        <v>201835</v>
      </c>
      <c r="F235" t="s">
        <v>2085</v>
      </c>
      <c r="G235" t="s">
        <v>2085</v>
      </c>
      <c r="H235">
        <v>2</v>
      </c>
      <c r="I235">
        <v>9</v>
      </c>
      <c r="J235" s="7" t="s">
        <v>996</v>
      </c>
      <c r="K235" s="4">
        <v>1</v>
      </c>
      <c r="M235" t="str">
        <f t="shared" si="3"/>
        <v>201835|00001234|00001234|2|9|O81.4|1</v>
      </c>
    </row>
    <row r="236" spans="2:13" x14ac:dyDescent="0.25">
      <c r="B236" s="7" t="s">
        <v>1037</v>
      </c>
      <c r="C236" s="4">
        <v>1</v>
      </c>
      <c r="E236">
        <v>201836</v>
      </c>
      <c r="F236" t="s">
        <v>2085</v>
      </c>
      <c r="G236" t="s">
        <v>2085</v>
      </c>
      <c r="H236">
        <v>2</v>
      </c>
      <c r="I236">
        <v>9</v>
      </c>
      <c r="J236" s="7" t="s">
        <v>999</v>
      </c>
      <c r="K236" s="4">
        <v>1</v>
      </c>
      <c r="M236" t="str">
        <f t="shared" si="3"/>
        <v>201836|00001234|00001234|2|9|O82.1|1</v>
      </c>
    </row>
    <row r="237" spans="2:13" x14ac:dyDescent="0.25">
      <c r="B237" s="7" t="s">
        <v>955</v>
      </c>
      <c r="C237" s="4">
        <v>1</v>
      </c>
      <c r="E237">
        <v>201837</v>
      </c>
      <c r="F237" t="s">
        <v>2085</v>
      </c>
      <c r="G237" t="s">
        <v>2085</v>
      </c>
      <c r="H237">
        <v>2</v>
      </c>
      <c r="I237">
        <v>9</v>
      </c>
      <c r="J237" s="7" t="s">
        <v>1000</v>
      </c>
      <c r="K237" s="4">
        <v>1</v>
      </c>
      <c r="M237" t="str">
        <f t="shared" si="3"/>
        <v>201837|00001234|00001234|2|9|O82.2|1</v>
      </c>
    </row>
    <row r="238" spans="2:13" x14ac:dyDescent="0.25">
      <c r="B238" s="7" t="s">
        <v>965</v>
      </c>
      <c r="C238" s="4">
        <v>1</v>
      </c>
      <c r="E238">
        <v>201838</v>
      </c>
      <c r="F238" t="s">
        <v>2085</v>
      </c>
      <c r="G238" t="s">
        <v>2085</v>
      </c>
      <c r="H238">
        <v>2</v>
      </c>
      <c r="I238">
        <v>9</v>
      </c>
      <c r="J238" s="7" t="s">
        <v>1002</v>
      </c>
      <c r="K238" s="4">
        <v>1</v>
      </c>
      <c r="M238" t="str">
        <f t="shared" si="3"/>
        <v>201838|00001234|00001234|2|9|O82.9|1</v>
      </c>
    </row>
    <row r="239" spans="2:13" x14ac:dyDescent="0.25">
      <c r="B239" s="7" t="s">
        <v>1110</v>
      </c>
      <c r="C239" s="4">
        <v>1</v>
      </c>
      <c r="E239">
        <v>201839</v>
      </c>
      <c r="F239" t="s">
        <v>2085</v>
      </c>
      <c r="G239" t="s">
        <v>2085</v>
      </c>
      <c r="H239">
        <v>2</v>
      </c>
      <c r="I239">
        <v>9</v>
      </c>
      <c r="J239" s="7" t="s">
        <v>1004</v>
      </c>
      <c r="K239" s="4">
        <v>1</v>
      </c>
      <c r="M239" t="str">
        <f t="shared" si="3"/>
        <v>201839|00001234|00001234|2|9|O92.4|1</v>
      </c>
    </row>
    <row r="240" spans="2:13" x14ac:dyDescent="0.25">
      <c r="B240" s="7" t="s">
        <v>1117</v>
      </c>
      <c r="C240" s="4">
        <v>1</v>
      </c>
      <c r="E240">
        <v>201840</v>
      </c>
      <c r="F240" t="s">
        <v>2085</v>
      </c>
      <c r="G240" t="s">
        <v>2085</v>
      </c>
      <c r="H240">
        <v>2</v>
      </c>
      <c r="I240">
        <v>9</v>
      </c>
      <c r="J240" s="7" t="s">
        <v>1005</v>
      </c>
      <c r="K240" s="4">
        <v>1</v>
      </c>
      <c r="M240" t="str">
        <f t="shared" si="3"/>
        <v>201840|00001234|00001234|2|9|O92.5|1</v>
      </c>
    </row>
    <row r="241" spans="2:13" x14ac:dyDescent="0.25">
      <c r="B241" s="7" t="s">
        <v>1119</v>
      </c>
      <c r="C241" s="4">
        <v>1</v>
      </c>
      <c r="E241">
        <v>201841</v>
      </c>
      <c r="F241" t="s">
        <v>2085</v>
      </c>
      <c r="G241" t="s">
        <v>2085</v>
      </c>
      <c r="H241">
        <v>2</v>
      </c>
      <c r="I241">
        <v>9</v>
      </c>
      <c r="J241" s="7" t="s">
        <v>1015</v>
      </c>
      <c r="K241" s="4">
        <v>1</v>
      </c>
      <c r="M241" t="str">
        <f t="shared" si="3"/>
        <v>201841|00001234|00001234|2|9|O98.8|1</v>
      </c>
    </row>
    <row r="242" spans="2:13" x14ac:dyDescent="0.25">
      <c r="B242" s="7" t="s">
        <v>1121</v>
      </c>
      <c r="C242" s="4">
        <v>1</v>
      </c>
      <c r="E242">
        <v>201842</v>
      </c>
      <c r="F242" t="s">
        <v>2085</v>
      </c>
      <c r="G242" t="s">
        <v>2085</v>
      </c>
      <c r="H242">
        <v>2</v>
      </c>
      <c r="I242">
        <v>9</v>
      </c>
      <c r="J242" s="7" t="s">
        <v>1016</v>
      </c>
      <c r="K242" s="4">
        <v>1</v>
      </c>
      <c r="M242" t="str">
        <f t="shared" si="3"/>
        <v>201842|00001234|00001234|2|9|O98.9|1</v>
      </c>
    </row>
    <row r="243" spans="2:13" x14ac:dyDescent="0.25">
      <c r="B243" s="5">
        <v>9</v>
      </c>
      <c r="C243" s="4">
        <v>39</v>
      </c>
      <c r="E243">
        <v>201843</v>
      </c>
      <c r="F243" t="s">
        <v>2085</v>
      </c>
      <c r="G243" t="s">
        <v>2085</v>
      </c>
      <c r="H243">
        <v>2</v>
      </c>
      <c r="I243">
        <v>9</v>
      </c>
      <c r="J243" s="7" t="s">
        <v>1018</v>
      </c>
      <c r="K243" s="4">
        <v>2</v>
      </c>
      <c r="M243" t="str">
        <f t="shared" si="3"/>
        <v>201843|00001234|00001234|2|9|O99.1|2</v>
      </c>
    </row>
    <row r="244" spans="2:13" x14ac:dyDescent="0.25">
      <c r="B244" s="7" t="s">
        <v>27</v>
      </c>
      <c r="C244" s="4">
        <v>1</v>
      </c>
      <c r="E244">
        <v>201844</v>
      </c>
      <c r="F244" t="s">
        <v>2085</v>
      </c>
      <c r="G244" t="s">
        <v>2085</v>
      </c>
      <c r="H244">
        <v>2</v>
      </c>
      <c r="I244">
        <v>9</v>
      </c>
      <c r="J244" s="7" t="s">
        <v>1031</v>
      </c>
      <c r="K244" s="4">
        <v>1</v>
      </c>
      <c r="M244" t="str">
        <f t="shared" si="3"/>
        <v>201844|00001234|00001234|2|9|Q50.5|1</v>
      </c>
    </row>
    <row r="245" spans="2:13" x14ac:dyDescent="0.25">
      <c r="B245" s="7" t="s">
        <v>326</v>
      </c>
      <c r="C245" s="4">
        <v>1</v>
      </c>
      <c r="E245">
        <v>201845</v>
      </c>
      <c r="F245" t="s">
        <v>2085</v>
      </c>
      <c r="G245" t="s">
        <v>2085</v>
      </c>
      <c r="H245">
        <v>2</v>
      </c>
      <c r="I245">
        <v>9</v>
      </c>
      <c r="J245" s="7" t="s">
        <v>1033</v>
      </c>
      <c r="K245" s="4">
        <v>1</v>
      </c>
      <c r="M245" t="str">
        <f t="shared" si="3"/>
        <v>201845|00001234|00001234|2|9|Q51.0|1</v>
      </c>
    </row>
    <row r="246" spans="2:13" x14ac:dyDescent="0.25">
      <c r="B246" s="7" t="s">
        <v>253</v>
      </c>
      <c r="C246" s="4">
        <v>1</v>
      </c>
      <c r="E246">
        <v>201846</v>
      </c>
      <c r="F246" t="s">
        <v>2085</v>
      </c>
      <c r="G246" t="s">
        <v>2085</v>
      </c>
      <c r="H246">
        <v>2</v>
      </c>
      <c r="I246">
        <v>9</v>
      </c>
      <c r="J246" s="7" t="s">
        <v>1034</v>
      </c>
      <c r="K246" s="4">
        <v>1</v>
      </c>
      <c r="M246" t="str">
        <f t="shared" si="3"/>
        <v>201846|00001234|00001234|2|9|Q51.1|1</v>
      </c>
    </row>
    <row r="247" spans="2:13" x14ac:dyDescent="0.25">
      <c r="B247" s="7" t="s">
        <v>1235</v>
      </c>
      <c r="C247" s="4">
        <v>1</v>
      </c>
      <c r="E247">
        <v>201847</v>
      </c>
      <c r="F247" t="s">
        <v>2085</v>
      </c>
      <c r="G247" t="s">
        <v>2085</v>
      </c>
      <c r="H247">
        <v>2</v>
      </c>
      <c r="I247">
        <v>9</v>
      </c>
      <c r="J247" s="7" t="s">
        <v>1039</v>
      </c>
      <c r="K247" s="4">
        <v>1</v>
      </c>
      <c r="M247" t="str">
        <f t="shared" si="3"/>
        <v>201847|00001234|00001234|2|9|Q51.6|1</v>
      </c>
    </row>
    <row r="248" spans="2:13" x14ac:dyDescent="0.25">
      <c r="B248" s="7" t="s">
        <v>1237</v>
      </c>
      <c r="C248" s="4">
        <v>1</v>
      </c>
      <c r="E248">
        <v>201848</v>
      </c>
      <c r="F248" t="s">
        <v>2085</v>
      </c>
      <c r="G248" t="s">
        <v>2085</v>
      </c>
      <c r="H248">
        <v>2</v>
      </c>
      <c r="I248">
        <v>9</v>
      </c>
      <c r="J248" s="7" t="s">
        <v>959</v>
      </c>
      <c r="K248" s="4">
        <v>1</v>
      </c>
      <c r="M248" t="str">
        <f t="shared" si="3"/>
        <v>201848|00001234|00001234|2|9|S37.4|1</v>
      </c>
    </row>
    <row r="249" spans="2:13" x14ac:dyDescent="0.25">
      <c r="B249" s="7" t="s">
        <v>1238</v>
      </c>
      <c r="C249" s="4">
        <v>1</v>
      </c>
      <c r="E249">
        <v>201849</v>
      </c>
      <c r="F249" t="s">
        <v>2085</v>
      </c>
      <c r="G249" t="s">
        <v>2085</v>
      </c>
      <c r="H249">
        <v>2</v>
      </c>
      <c r="I249">
        <v>9</v>
      </c>
      <c r="J249" s="7" t="s">
        <v>963</v>
      </c>
      <c r="K249" s="4">
        <v>1</v>
      </c>
      <c r="M249" t="str">
        <f t="shared" si="3"/>
        <v>201849|00001234|00001234|2|9|T19.3|1</v>
      </c>
    </row>
    <row r="250" spans="2:13" x14ac:dyDescent="0.25">
      <c r="B250" s="7" t="s">
        <v>1078</v>
      </c>
      <c r="C250" s="4">
        <v>1</v>
      </c>
      <c r="E250">
        <v>201850</v>
      </c>
      <c r="F250" t="s">
        <v>2085</v>
      </c>
      <c r="G250" t="s">
        <v>2085</v>
      </c>
      <c r="H250">
        <v>2</v>
      </c>
      <c r="I250">
        <v>9</v>
      </c>
      <c r="J250" s="7" t="s">
        <v>1099</v>
      </c>
      <c r="K250" s="4">
        <v>1</v>
      </c>
      <c r="M250" t="str">
        <f t="shared" si="3"/>
        <v>201850|00001234|00001234|2|9|Z02.5|1</v>
      </c>
    </row>
    <row r="251" spans="2:13" x14ac:dyDescent="0.25">
      <c r="B251" s="7" t="s">
        <v>1192</v>
      </c>
      <c r="C251" s="4">
        <v>1</v>
      </c>
      <c r="E251">
        <v>201851</v>
      </c>
      <c r="F251" t="s">
        <v>2085</v>
      </c>
      <c r="G251" t="s">
        <v>2085</v>
      </c>
      <c r="H251">
        <v>2</v>
      </c>
      <c r="I251">
        <v>9</v>
      </c>
      <c r="J251" s="7" t="s">
        <v>1110</v>
      </c>
      <c r="K251" s="4">
        <v>1</v>
      </c>
      <c r="M251" t="str">
        <f t="shared" si="3"/>
        <v>201851|00001234|00001234|2|9|Z11.0|1</v>
      </c>
    </row>
    <row r="252" spans="2:13" x14ac:dyDescent="0.25">
      <c r="B252" s="7" t="s">
        <v>337</v>
      </c>
      <c r="C252" s="4">
        <v>1</v>
      </c>
      <c r="E252">
        <v>201852</v>
      </c>
      <c r="F252" t="s">
        <v>2085</v>
      </c>
      <c r="G252" t="s">
        <v>2085</v>
      </c>
      <c r="H252">
        <v>2</v>
      </c>
      <c r="I252">
        <v>9</v>
      </c>
      <c r="J252" s="7" t="s">
        <v>1113</v>
      </c>
      <c r="K252" s="4">
        <v>1</v>
      </c>
      <c r="M252" t="str">
        <f t="shared" si="3"/>
        <v>201852|00001234|00001234|2|9|Z11.3|1</v>
      </c>
    </row>
    <row r="253" spans="2:13" x14ac:dyDescent="0.25">
      <c r="B253" s="7" t="s">
        <v>1198</v>
      </c>
      <c r="C253" s="4">
        <v>1</v>
      </c>
      <c r="E253">
        <v>201853</v>
      </c>
      <c r="F253" t="s">
        <v>2085</v>
      </c>
      <c r="G253" t="s">
        <v>2085</v>
      </c>
      <c r="H253">
        <v>2</v>
      </c>
      <c r="I253">
        <v>9</v>
      </c>
      <c r="J253" s="7" t="s">
        <v>1114</v>
      </c>
      <c r="K253" s="4">
        <v>1</v>
      </c>
      <c r="M253" t="str">
        <f t="shared" si="3"/>
        <v>201853|00001234|00001234|2|9|Z11.4|1</v>
      </c>
    </row>
    <row r="254" spans="2:13" x14ac:dyDescent="0.25">
      <c r="B254" s="7" t="s">
        <v>1205</v>
      </c>
      <c r="C254" s="4">
        <v>1</v>
      </c>
      <c r="E254">
        <v>201854</v>
      </c>
      <c r="F254" t="s">
        <v>2085</v>
      </c>
      <c r="G254" t="s">
        <v>2085</v>
      </c>
      <c r="H254">
        <v>2</v>
      </c>
      <c r="I254">
        <v>9</v>
      </c>
      <c r="J254" s="7" t="s">
        <v>1116</v>
      </c>
      <c r="K254" s="4">
        <v>1</v>
      </c>
      <c r="M254" t="str">
        <f t="shared" si="3"/>
        <v>201854|00001234|00001234|2|9|Z11.6|1</v>
      </c>
    </row>
    <row r="255" spans="2:13" x14ac:dyDescent="0.25">
      <c r="B255" s="7" t="s">
        <v>1206</v>
      </c>
      <c r="C255" s="4">
        <v>1</v>
      </c>
      <c r="E255">
        <v>201855</v>
      </c>
      <c r="F255" t="s">
        <v>2085</v>
      </c>
      <c r="G255" t="s">
        <v>2085</v>
      </c>
      <c r="H255">
        <v>2</v>
      </c>
      <c r="I255">
        <v>9</v>
      </c>
      <c r="J255" s="7" t="s">
        <v>1118</v>
      </c>
      <c r="K255" s="4">
        <v>1</v>
      </c>
      <c r="M255" t="str">
        <f t="shared" si="3"/>
        <v>201855|00001234|00001234|2|9|Z11.9|1</v>
      </c>
    </row>
    <row r="256" spans="2:13" x14ac:dyDescent="0.25">
      <c r="B256" s="7" t="s">
        <v>9</v>
      </c>
      <c r="C256" s="4">
        <v>1</v>
      </c>
      <c r="E256">
        <v>201856</v>
      </c>
      <c r="F256" t="s">
        <v>2085</v>
      </c>
      <c r="G256" t="s">
        <v>2085</v>
      </c>
      <c r="H256">
        <v>2</v>
      </c>
      <c r="I256">
        <v>9</v>
      </c>
      <c r="J256" s="7" t="s">
        <v>2082</v>
      </c>
      <c r="K256" s="4">
        <v>1</v>
      </c>
      <c r="M256" t="str">
        <f t="shared" si="3"/>
        <v>201856|00001234|00001234|2|9|R50.9|1</v>
      </c>
    </row>
    <row r="257" spans="2:13" x14ac:dyDescent="0.25">
      <c r="B257" s="7" t="s">
        <v>52</v>
      </c>
      <c r="C257" s="4">
        <v>1</v>
      </c>
      <c r="E257">
        <v>201857</v>
      </c>
      <c r="F257" t="s">
        <v>2085</v>
      </c>
      <c r="G257" t="s">
        <v>2085</v>
      </c>
      <c r="H257">
        <v>2</v>
      </c>
      <c r="I257">
        <v>9</v>
      </c>
      <c r="J257" s="7" t="s">
        <v>2081</v>
      </c>
      <c r="K257" s="4">
        <v>1</v>
      </c>
      <c r="M257" t="str">
        <f t="shared" si="3"/>
        <v>201857|00001234|00001234|2|9|R50.2|1</v>
      </c>
    </row>
    <row r="258" spans="2:13" x14ac:dyDescent="0.25">
      <c r="B258" s="7" t="s">
        <v>992</v>
      </c>
      <c r="C258" s="4">
        <v>1</v>
      </c>
      <c r="E258">
        <v>201858</v>
      </c>
      <c r="F258" t="s">
        <v>2085</v>
      </c>
      <c r="G258" t="s">
        <v>2085</v>
      </c>
      <c r="H258">
        <v>2</v>
      </c>
      <c r="I258">
        <v>10</v>
      </c>
      <c r="J258" s="7" t="s">
        <v>43</v>
      </c>
      <c r="K258" s="4">
        <v>1</v>
      </c>
      <c r="M258" t="str">
        <f t="shared" si="3"/>
        <v>201858|00001234|00001234|2|10|F32.1|1</v>
      </c>
    </row>
    <row r="259" spans="2:13" x14ac:dyDescent="0.25">
      <c r="B259" s="7" t="s">
        <v>996</v>
      </c>
      <c r="C259" s="4">
        <v>1</v>
      </c>
      <c r="E259">
        <v>201859</v>
      </c>
      <c r="F259" t="s">
        <v>2085</v>
      </c>
      <c r="G259" t="s">
        <v>2085</v>
      </c>
      <c r="H259">
        <v>2</v>
      </c>
      <c r="I259">
        <v>10</v>
      </c>
      <c r="J259" s="7" t="s">
        <v>103</v>
      </c>
      <c r="K259" s="4">
        <v>1</v>
      </c>
      <c r="M259" t="str">
        <f t="shared" si="3"/>
        <v>201859|00001234|00001234|2|10|F60.3|1</v>
      </c>
    </row>
    <row r="260" spans="2:13" x14ac:dyDescent="0.25">
      <c r="B260" s="7" t="s">
        <v>999</v>
      </c>
      <c r="C260" s="4">
        <v>1</v>
      </c>
      <c r="E260">
        <v>201860</v>
      </c>
      <c r="F260" t="s">
        <v>2085</v>
      </c>
      <c r="G260" t="s">
        <v>2085</v>
      </c>
      <c r="H260">
        <v>2</v>
      </c>
      <c r="I260">
        <v>10</v>
      </c>
      <c r="J260" s="7" t="s">
        <v>308</v>
      </c>
      <c r="K260" s="4">
        <v>1</v>
      </c>
      <c r="M260" t="str">
        <f t="shared" si="3"/>
        <v>201860|00001234|00001234|2|10|H04.8|1</v>
      </c>
    </row>
    <row r="261" spans="2:13" x14ac:dyDescent="0.25">
      <c r="B261" s="7" t="s">
        <v>1000</v>
      </c>
      <c r="C261" s="4">
        <v>1</v>
      </c>
      <c r="E261">
        <v>201861</v>
      </c>
      <c r="F261" t="s">
        <v>2085</v>
      </c>
      <c r="G261" t="s">
        <v>2085</v>
      </c>
      <c r="H261">
        <v>2</v>
      </c>
      <c r="I261">
        <v>10</v>
      </c>
      <c r="J261" s="7" t="s">
        <v>1059</v>
      </c>
      <c r="K261" s="4">
        <v>1</v>
      </c>
      <c r="M261" t="str">
        <f t="shared" si="3"/>
        <v>201861|00001234|00001234|2|10|I15.2|1</v>
      </c>
    </row>
    <row r="262" spans="2:13" x14ac:dyDescent="0.25">
      <c r="B262" s="7" t="s">
        <v>1002</v>
      </c>
      <c r="C262" s="4">
        <v>1</v>
      </c>
      <c r="E262">
        <v>201862</v>
      </c>
      <c r="F262" t="s">
        <v>2085</v>
      </c>
      <c r="G262" t="s">
        <v>2085</v>
      </c>
      <c r="H262">
        <v>2</v>
      </c>
      <c r="I262">
        <v>10</v>
      </c>
      <c r="J262" s="7" t="s">
        <v>1065</v>
      </c>
      <c r="K262" s="4">
        <v>1</v>
      </c>
      <c r="M262" t="str">
        <f t="shared" si="3"/>
        <v>201862|00001234|00001234|2|10|I23.1|1</v>
      </c>
    </row>
    <row r="263" spans="2:13" x14ac:dyDescent="0.25">
      <c r="B263" s="7" t="s">
        <v>1004</v>
      </c>
      <c r="C263" s="4">
        <v>1</v>
      </c>
      <c r="E263">
        <v>201863</v>
      </c>
      <c r="F263" t="s">
        <v>2085</v>
      </c>
      <c r="G263" t="s">
        <v>2085</v>
      </c>
      <c r="H263">
        <v>2</v>
      </c>
      <c r="I263">
        <v>10</v>
      </c>
      <c r="J263" s="7" t="s">
        <v>1075</v>
      </c>
      <c r="K263" s="4">
        <v>1</v>
      </c>
      <c r="M263" t="str">
        <f t="shared" si="3"/>
        <v>201863|00001234|00001234|2|10|I24.9|1</v>
      </c>
    </row>
    <row r="264" spans="2:13" x14ac:dyDescent="0.25">
      <c r="B264" s="7" t="s">
        <v>1005</v>
      </c>
      <c r="C264" s="4">
        <v>1</v>
      </c>
      <c r="E264">
        <v>201864</v>
      </c>
      <c r="F264" t="s">
        <v>2085</v>
      </c>
      <c r="G264" t="s">
        <v>2085</v>
      </c>
      <c r="H264">
        <v>2</v>
      </c>
      <c r="I264">
        <v>10</v>
      </c>
      <c r="J264" s="7" t="s">
        <v>1191</v>
      </c>
      <c r="K264" s="4">
        <v>1</v>
      </c>
      <c r="M264" t="str">
        <f t="shared" ref="M264:M327" si="4">CONCATENATE(E264,"|",F264,"|",G264,"|",H264,"|",I264,"|",J264,"|",K264)</f>
        <v>201864|00001234|00001234|2|10|K11.0|1</v>
      </c>
    </row>
    <row r="265" spans="2:13" x14ac:dyDescent="0.25">
      <c r="B265" s="7" t="s">
        <v>1015</v>
      </c>
      <c r="C265" s="4">
        <v>1</v>
      </c>
      <c r="E265">
        <v>201865</v>
      </c>
      <c r="F265" t="s">
        <v>2085</v>
      </c>
      <c r="G265" t="s">
        <v>2085</v>
      </c>
      <c r="H265">
        <v>2</v>
      </c>
      <c r="I265">
        <v>10</v>
      </c>
      <c r="J265" s="7" t="s">
        <v>197</v>
      </c>
      <c r="K265" s="4">
        <v>1</v>
      </c>
      <c r="M265" t="str">
        <f t="shared" si="4"/>
        <v>201865|00001234|00001234|2|10|K11.6|1</v>
      </c>
    </row>
    <row r="266" spans="2:13" x14ac:dyDescent="0.25">
      <c r="B266" s="7" t="s">
        <v>1016</v>
      </c>
      <c r="C266" s="4">
        <v>1</v>
      </c>
      <c r="E266">
        <v>201866</v>
      </c>
      <c r="F266" t="s">
        <v>2085</v>
      </c>
      <c r="G266" t="s">
        <v>2085</v>
      </c>
      <c r="H266">
        <v>2</v>
      </c>
      <c r="I266">
        <v>10</v>
      </c>
      <c r="J266" s="7" t="s">
        <v>1196</v>
      </c>
      <c r="K266" s="4">
        <v>1</v>
      </c>
      <c r="M266" t="str">
        <f t="shared" si="4"/>
        <v>201866|00001234|00001234|2|10|K11.9|1</v>
      </c>
    </row>
    <row r="267" spans="2:13" x14ac:dyDescent="0.25">
      <c r="B267" s="7" t="s">
        <v>1018</v>
      </c>
      <c r="C267" s="4">
        <v>2</v>
      </c>
      <c r="E267">
        <v>201867</v>
      </c>
      <c r="F267" t="s">
        <v>2085</v>
      </c>
      <c r="G267" t="s">
        <v>2085</v>
      </c>
      <c r="H267">
        <v>2</v>
      </c>
      <c r="I267">
        <v>10</v>
      </c>
      <c r="J267" s="7" t="s">
        <v>1197</v>
      </c>
      <c r="K267" s="4">
        <v>1</v>
      </c>
      <c r="M267" t="str">
        <f t="shared" si="4"/>
        <v>201867|00001234|00001234|2|10|K12.1|1</v>
      </c>
    </row>
    <row r="268" spans="2:13" x14ac:dyDescent="0.25">
      <c r="B268" s="7" t="s">
        <v>1031</v>
      </c>
      <c r="C268" s="4">
        <v>1</v>
      </c>
      <c r="E268">
        <v>201868</v>
      </c>
      <c r="F268" t="s">
        <v>2085</v>
      </c>
      <c r="G268" t="s">
        <v>2085</v>
      </c>
      <c r="H268">
        <v>2</v>
      </c>
      <c r="I268">
        <v>10</v>
      </c>
      <c r="J268" s="7" t="s">
        <v>1200</v>
      </c>
      <c r="K268" s="4">
        <v>1</v>
      </c>
      <c r="M268" t="str">
        <f t="shared" si="4"/>
        <v>201868|00001234|00001234|2|10|K13.1|1</v>
      </c>
    </row>
    <row r="269" spans="2:13" x14ac:dyDescent="0.25">
      <c r="B269" s="7" t="s">
        <v>1033</v>
      </c>
      <c r="C269" s="4">
        <v>1</v>
      </c>
      <c r="E269">
        <v>201869</v>
      </c>
      <c r="F269" t="s">
        <v>2085</v>
      </c>
      <c r="G269" t="s">
        <v>2085</v>
      </c>
      <c r="H269">
        <v>2</v>
      </c>
      <c r="I269">
        <v>10</v>
      </c>
      <c r="J269" s="7" t="s">
        <v>990</v>
      </c>
      <c r="K269" s="4">
        <v>1</v>
      </c>
      <c r="M269" t="str">
        <f t="shared" si="4"/>
        <v>201869|00001234|00001234|2|10|O80.8|1</v>
      </c>
    </row>
    <row r="270" spans="2:13" x14ac:dyDescent="0.25">
      <c r="B270" s="7" t="s">
        <v>1034</v>
      </c>
      <c r="C270" s="4">
        <v>1</v>
      </c>
      <c r="E270">
        <v>201870</v>
      </c>
      <c r="F270" t="s">
        <v>2085</v>
      </c>
      <c r="G270" t="s">
        <v>2085</v>
      </c>
      <c r="H270">
        <v>2</v>
      </c>
      <c r="I270">
        <v>10</v>
      </c>
      <c r="J270" s="7" t="s">
        <v>1001</v>
      </c>
      <c r="K270" s="4">
        <v>1</v>
      </c>
      <c r="M270" t="str">
        <f t="shared" si="4"/>
        <v>201870|00001234|00001234|2|10|O82.8|1</v>
      </c>
    </row>
    <row r="271" spans="2:13" x14ac:dyDescent="0.25">
      <c r="B271" s="7" t="s">
        <v>1039</v>
      </c>
      <c r="C271" s="4">
        <v>1</v>
      </c>
      <c r="E271">
        <v>201871</v>
      </c>
      <c r="F271" t="s">
        <v>2085</v>
      </c>
      <c r="G271" t="s">
        <v>2085</v>
      </c>
      <c r="H271">
        <v>2</v>
      </c>
      <c r="I271">
        <v>10</v>
      </c>
      <c r="J271" s="7" t="s">
        <v>1003</v>
      </c>
      <c r="K271" s="4">
        <v>1</v>
      </c>
      <c r="M271" t="str">
        <f t="shared" si="4"/>
        <v>201871|00001234|00001234|2|10|O92.3|1</v>
      </c>
    </row>
    <row r="272" spans="2:13" x14ac:dyDescent="0.25">
      <c r="B272" s="7" t="s">
        <v>959</v>
      </c>
      <c r="C272" s="4">
        <v>1</v>
      </c>
      <c r="E272">
        <v>201872</v>
      </c>
      <c r="F272" t="s">
        <v>2085</v>
      </c>
      <c r="G272" t="s">
        <v>2085</v>
      </c>
      <c r="H272">
        <v>2</v>
      </c>
      <c r="I272">
        <v>10</v>
      </c>
      <c r="J272" s="7" t="s">
        <v>1011</v>
      </c>
      <c r="K272" s="4">
        <v>1</v>
      </c>
      <c r="M272" t="str">
        <f t="shared" si="4"/>
        <v>201872|00001234|00001234|2|10|O98.3|1</v>
      </c>
    </row>
    <row r="273" spans="2:13" x14ac:dyDescent="0.25">
      <c r="B273" s="7" t="s">
        <v>963</v>
      </c>
      <c r="C273" s="4">
        <v>1</v>
      </c>
      <c r="E273">
        <v>201873</v>
      </c>
      <c r="F273" t="s">
        <v>2085</v>
      </c>
      <c r="G273" t="s">
        <v>2085</v>
      </c>
      <c r="H273">
        <v>2</v>
      </c>
      <c r="I273">
        <v>10</v>
      </c>
      <c r="J273" s="7" t="s">
        <v>1017</v>
      </c>
      <c r="K273" s="4">
        <v>1</v>
      </c>
      <c r="M273" t="str">
        <f t="shared" si="4"/>
        <v>201873|00001234|00001234|2|10|O99.0|1</v>
      </c>
    </row>
    <row r="274" spans="2:13" x14ac:dyDescent="0.25">
      <c r="B274" s="7" t="s">
        <v>1099</v>
      </c>
      <c r="C274" s="4">
        <v>1</v>
      </c>
      <c r="E274">
        <v>201874</v>
      </c>
      <c r="F274" t="s">
        <v>2085</v>
      </c>
      <c r="G274" t="s">
        <v>2085</v>
      </c>
      <c r="H274">
        <v>2</v>
      </c>
      <c r="I274">
        <v>10</v>
      </c>
      <c r="J274" s="7" t="s">
        <v>1019</v>
      </c>
      <c r="K274" s="4">
        <v>1</v>
      </c>
      <c r="M274" t="str">
        <f t="shared" si="4"/>
        <v>201874|00001234|00001234|2|10|O99.2|1</v>
      </c>
    </row>
    <row r="275" spans="2:13" x14ac:dyDescent="0.25">
      <c r="B275" s="7" t="s">
        <v>1110</v>
      </c>
      <c r="C275" s="4">
        <v>1</v>
      </c>
      <c r="E275">
        <v>201875</v>
      </c>
      <c r="F275" t="s">
        <v>2085</v>
      </c>
      <c r="G275" t="s">
        <v>2085</v>
      </c>
      <c r="H275">
        <v>2</v>
      </c>
      <c r="I275">
        <v>10</v>
      </c>
      <c r="J275" s="7" t="s">
        <v>1024</v>
      </c>
      <c r="K275" s="4">
        <v>1</v>
      </c>
      <c r="M275" t="str">
        <f t="shared" si="4"/>
        <v>201875|00001234|00001234|2|10|O99.8|1</v>
      </c>
    </row>
    <row r="276" spans="2:13" x14ac:dyDescent="0.25">
      <c r="B276" s="7" t="s">
        <v>1113</v>
      </c>
      <c r="C276" s="4">
        <v>1</v>
      </c>
      <c r="E276">
        <v>201876</v>
      </c>
      <c r="F276" t="s">
        <v>2085</v>
      </c>
      <c r="G276" t="s">
        <v>2085</v>
      </c>
      <c r="H276">
        <v>2</v>
      </c>
      <c r="I276">
        <v>10</v>
      </c>
      <c r="J276" s="7" t="s">
        <v>1029</v>
      </c>
      <c r="K276" s="4">
        <v>1</v>
      </c>
      <c r="M276" t="str">
        <f t="shared" si="4"/>
        <v>201876|00001234|00001234|2|10|Q50.3|1</v>
      </c>
    </row>
    <row r="277" spans="2:13" x14ac:dyDescent="0.25">
      <c r="B277" s="7" t="s">
        <v>1114</v>
      </c>
      <c r="C277" s="4">
        <v>1</v>
      </c>
      <c r="E277">
        <v>201877</v>
      </c>
      <c r="F277" t="s">
        <v>2085</v>
      </c>
      <c r="G277" t="s">
        <v>2085</v>
      </c>
      <c r="H277">
        <v>2</v>
      </c>
      <c r="I277">
        <v>10</v>
      </c>
      <c r="J277" s="7" t="s">
        <v>1032</v>
      </c>
      <c r="K277" s="4">
        <v>1</v>
      </c>
      <c r="M277" t="str">
        <f t="shared" si="4"/>
        <v>201877|00001234|00001234|2|10|Q50.6|1</v>
      </c>
    </row>
    <row r="278" spans="2:13" x14ac:dyDescent="0.25">
      <c r="B278" s="7" t="s">
        <v>1116</v>
      </c>
      <c r="C278" s="4">
        <v>1</v>
      </c>
      <c r="E278">
        <v>201878</v>
      </c>
      <c r="F278" t="s">
        <v>2085</v>
      </c>
      <c r="G278" t="s">
        <v>2085</v>
      </c>
      <c r="H278">
        <v>2</v>
      </c>
      <c r="I278">
        <v>10</v>
      </c>
      <c r="J278" s="7" t="s">
        <v>1041</v>
      </c>
      <c r="K278" s="4">
        <v>1</v>
      </c>
      <c r="M278" t="str">
        <f t="shared" si="4"/>
        <v>201878|00001234|00001234|2|10|Q51.8|1</v>
      </c>
    </row>
    <row r="279" spans="2:13" x14ac:dyDescent="0.25">
      <c r="B279" s="7" t="s">
        <v>1118</v>
      </c>
      <c r="C279" s="4">
        <v>1</v>
      </c>
      <c r="E279">
        <v>201879</v>
      </c>
      <c r="F279" t="s">
        <v>2085</v>
      </c>
      <c r="G279" t="s">
        <v>2085</v>
      </c>
      <c r="H279">
        <v>2</v>
      </c>
      <c r="I279">
        <v>10</v>
      </c>
      <c r="J279" s="7" t="s">
        <v>953</v>
      </c>
      <c r="K279" s="4">
        <v>1</v>
      </c>
      <c r="M279" t="str">
        <f t="shared" si="4"/>
        <v>201879|00001234|00001234|2|10|R87.5|1</v>
      </c>
    </row>
    <row r="280" spans="2:13" x14ac:dyDescent="0.25">
      <c r="B280" s="7" t="s">
        <v>2082</v>
      </c>
      <c r="C280" s="4">
        <v>1</v>
      </c>
      <c r="E280">
        <v>201880</v>
      </c>
      <c r="F280" t="s">
        <v>2085</v>
      </c>
      <c r="G280" t="s">
        <v>2085</v>
      </c>
      <c r="H280">
        <v>2</v>
      </c>
      <c r="I280">
        <v>10</v>
      </c>
      <c r="J280" s="7" t="s">
        <v>968</v>
      </c>
      <c r="K280" s="4">
        <v>1</v>
      </c>
      <c r="M280" t="str">
        <f t="shared" si="4"/>
        <v>201880|00001234|00001234|2|10|Y76.3|1</v>
      </c>
    </row>
    <row r="281" spans="2:13" x14ac:dyDescent="0.25">
      <c r="B281" s="7" t="s">
        <v>2081</v>
      </c>
      <c r="C281" s="4">
        <v>1</v>
      </c>
      <c r="E281">
        <v>201881</v>
      </c>
      <c r="F281" t="s">
        <v>2085</v>
      </c>
      <c r="G281" t="s">
        <v>2085</v>
      </c>
      <c r="H281">
        <v>2</v>
      </c>
      <c r="I281">
        <v>10</v>
      </c>
      <c r="J281" s="7" t="s">
        <v>1105</v>
      </c>
      <c r="K281" s="4">
        <v>1</v>
      </c>
      <c r="M281" t="str">
        <f t="shared" si="4"/>
        <v>201881|00001234|00001234|2|10|Z03.2|1</v>
      </c>
    </row>
    <row r="282" spans="2:13" x14ac:dyDescent="0.25">
      <c r="B282" s="5">
        <v>10</v>
      </c>
      <c r="C282" s="4">
        <v>30</v>
      </c>
      <c r="E282">
        <v>201882</v>
      </c>
      <c r="F282" t="s">
        <v>2085</v>
      </c>
      <c r="G282" t="s">
        <v>2085</v>
      </c>
      <c r="H282">
        <v>2</v>
      </c>
      <c r="I282">
        <v>10</v>
      </c>
      <c r="J282" s="7" t="s">
        <v>1114</v>
      </c>
      <c r="K282" s="4">
        <v>1</v>
      </c>
      <c r="M282" t="str">
        <f t="shared" si="4"/>
        <v>201882|00001234|00001234|2|10|Z11.4|1</v>
      </c>
    </row>
    <row r="283" spans="2:13" x14ac:dyDescent="0.25">
      <c r="B283" s="7" t="s">
        <v>43</v>
      </c>
      <c r="C283" s="4">
        <v>1</v>
      </c>
      <c r="E283">
        <v>201883</v>
      </c>
      <c r="F283" t="s">
        <v>2085</v>
      </c>
      <c r="G283" t="s">
        <v>2085</v>
      </c>
      <c r="H283">
        <v>2</v>
      </c>
      <c r="I283">
        <v>10</v>
      </c>
      <c r="J283" s="7" t="s">
        <v>1117</v>
      </c>
      <c r="K283" s="4">
        <v>1</v>
      </c>
      <c r="M283" t="str">
        <f t="shared" si="4"/>
        <v>201883|00001234|00001234|2|10|Z11.8|1</v>
      </c>
    </row>
    <row r="284" spans="2:13" x14ac:dyDescent="0.25">
      <c r="B284" s="7" t="s">
        <v>103</v>
      </c>
      <c r="C284" s="4">
        <v>1</v>
      </c>
      <c r="E284">
        <v>201884</v>
      </c>
      <c r="F284" t="s">
        <v>2085</v>
      </c>
      <c r="G284" t="s">
        <v>2085</v>
      </c>
      <c r="H284">
        <v>2</v>
      </c>
      <c r="I284">
        <v>10</v>
      </c>
      <c r="J284" s="7" t="s">
        <v>1119</v>
      </c>
      <c r="K284" s="4">
        <v>1</v>
      </c>
      <c r="M284" t="str">
        <f t="shared" si="4"/>
        <v>201884|00001234|00001234|2|10|Z12.0|1</v>
      </c>
    </row>
    <row r="285" spans="2:13" x14ac:dyDescent="0.25">
      <c r="B285" s="7" t="s">
        <v>308</v>
      </c>
      <c r="C285" s="4">
        <v>1</v>
      </c>
      <c r="E285">
        <v>201885</v>
      </c>
      <c r="F285" t="s">
        <v>2085</v>
      </c>
      <c r="G285" t="s">
        <v>2085</v>
      </c>
      <c r="H285">
        <v>2</v>
      </c>
      <c r="I285">
        <v>10</v>
      </c>
      <c r="J285" s="7" t="s">
        <v>1120</v>
      </c>
      <c r="K285" s="4">
        <v>1</v>
      </c>
      <c r="M285" t="str">
        <f t="shared" si="4"/>
        <v>201885|00001234|00001234|2|10|Z12.1|1</v>
      </c>
    </row>
    <row r="286" spans="2:13" x14ac:dyDescent="0.25">
      <c r="B286" s="7" t="s">
        <v>1059</v>
      </c>
      <c r="C286" s="4">
        <v>1</v>
      </c>
      <c r="E286">
        <v>201886</v>
      </c>
      <c r="F286" t="s">
        <v>2085</v>
      </c>
      <c r="G286" t="s">
        <v>2085</v>
      </c>
      <c r="H286">
        <v>2</v>
      </c>
      <c r="I286">
        <v>10</v>
      </c>
      <c r="J286" s="7" t="s">
        <v>1121</v>
      </c>
      <c r="K286" s="4">
        <v>1</v>
      </c>
      <c r="M286" t="str">
        <f t="shared" si="4"/>
        <v>201886|00001234|00001234|2|10|Z12.2|1</v>
      </c>
    </row>
    <row r="287" spans="2:13" x14ac:dyDescent="0.25">
      <c r="B287" s="7" t="s">
        <v>1065</v>
      </c>
      <c r="C287" s="4">
        <v>1</v>
      </c>
      <c r="E287">
        <v>201887</v>
      </c>
      <c r="F287" t="s">
        <v>2085</v>
      </c>
      <c r="G287" t="s">
        <v>2085</v>
      </c>
      <c r="H287">
        <v>2</v>
      </c>
      <c r="I287">
        <v>10</v>
      </c>
      <c r="J287" s="7" t="s">
        <v>306</v>
      </c>
      <c r="K287" s="4">
        <v>1</v>
      </c>
      <c r="M287" t="str">
        <f t="shared" si="4"/>
        <v>201887|00001234|00001234|2|10|Z35.1|1</v>
      </c>
    </row>
    <row r="288" spans="2:13" x14ac:dyDescent="0.25">
      <c r="B288" s="7" t="s">
        <v>1075</v>
      </c>
      <c r="C288" s="4">
        <v>1</v>
      </c>
      <c r="E288">
        <v>201888</v>
      </c>
      <c r="F288" t="s">
        <v>2085</v>
      </c>
      <c r="G288" t="s">
        <v>2085</v>
      </c>
      <c r="H288">
        <v>2</v>
      </c>
      <c r="I288">
        <v>11</v>
      </c>
      <c r="J288" s="7" t="s">
        <v>88</v>
      </c>
      <c r="K288" s="4">
        <v>1</v>
      </c>
      <c r="M288" t="str">
        <f t="shared" si="4"/>
        <v>201888|00001234|00001234|2|11|B82.9|1</v>
      </c>
    </row>
    <row r="289" spans="2:13" x14ac:dyDescent="0.25">
      <c r="B289" s="7" t="s">
        <v>1191</v>
      </c>
      <c r="C289" s="4">
        <v>1</v>
      </c>
      <c r="E289">
        <v>201889</v>
      </c>
      <c r="F289" t="s">
        <v>2085</v>
      </c>
      <c r="G289" t="s">
        <v>2085</v>
      </c>
      <c r="H289">
        <v>2</v>
      </c>
      <c r="I289">
        <v>11</v>
      </c>
      <c r="J289" s="7" t="s">
        <v>6</v>
      </c>
      <c r="K289" s="4">
        <v>1</v>
      </c>
      <c r="M289" t="str">
        <f t="shared" si="4"/>
        <v>201889|00001234|00001234|2|11|F20.0|1</v>
      </c>
    </row>
    <row r="290" spans="2:13" x14ac:dyDescent="0.25">
      <c r="B290" s="7" t="s">
        <v>197</v>
      </c>
      <c r="C290" s="4">
        <v>1</v>
      </c>
      <c r="E290">
        <v>201890</v>
      </c>
      <c r="F290" t="s">
        <v>2085</v>
      </c>
      <c r="G290" t="s">
        <v>2085</v>
      </c>
      <c r="H290">
        <v>2</v>
      </c>
      <c r="I290">
        <v>11</v>
      </c>
      <c r="J290" s="7" t="s">
        <v>18</v>
      </c>
      <c r="K290" s="4">
        <v>1</v>
      </c>
      <c r="M290" t="str">
        <f t="shared" si="4"/>
        <v>201890|00001234|00001234|2|11|F32.2|1</v>
      </c>
    </row>
    <row r="291" spans="2:13" x14ac:dyDescent="0.25">
      <c r="B291" s="7" t="s">
        <v>1196</v>
      </c>
      <c r="C291" s="4">
        <v>1</v>
      </c>
      <c r="E291">
        <v>201891</v>
      </c>
      <c r="F291" t="s">
        <v>2085</v>
      </c>
      <c r="G291" t="s">
        <v>2085</v>
      </c>
      <c r="H291">
        <v>2</v>
      </c>
      <c r="I291">
        <v>11</v>
      </c>
      <c r="J291" s="7" t="s">
        <v>46</v>
      </c>
      <c r="K291" s="4">
        <v>1</v>
      </c>
      <c r="M291" t="str">
        <f t="shared" si="4"/>
        <v>201891|00001234|00001234|2|11|F33.8|1</v>
      </c>
    </row>
    <row r="292" spans="2:13" x14ac:dyDescent="0.25">
      <c r="B292" s="7" t="s">
        <v>1197</v>
      </c>
      <c r="C292" s="4">
        <v>1</v>
      </c>
      <c r="E292">
        <v>201892</v>
      </c>
      <c r="F292" t="s">
        <v>2085</v>
      </c>
      <c r="G292" t="s">
        <v>2085</v>
      </c>
      <c r="H292">
        <v>2</v>
      </c>
      <c r="I292">
        <v>11</v>
      </c>
      <c r="J292" s="7" t="s">
        <v>331</v>
      </c>
      <c r="K292" s="4">
        <v>1</v>
      </c>
      <c r="M292" t="str">
        <f t="shared" si="4"/>
        <v>201892|00001234|00001234|2|11|F44.1|1</v>
      </c>
    </row>
    <row r="293" spans="2:13" x14ac:dyDescent="0.25">
      <c r="B293" s="7" t="s">
        <v>1200</v>
      </c>
      <c r="C293" s="4">
        <v>1</v>
      </c>
      <c r="E293">
        <v>201893</v>
      </c>
      <c r="F293" t="s">
        <v>2085</v>
      </c>
      <c r="G293" t="s">
        <v>2085</v>
      </c>
      <c r="H293">
        <v>2</v>
      </c>
      <c r="I293">
        <v>11</v>
      </c>
      <c r="J293" s="7" t="s">
        <v>262</v>
      </c>
      <c r="K293" s="4">
        <v>1</v>
      </c>
      <c r="M293" t="str">
        <f t="shared" si="4"/>
        <v>201893|00001234|00001234|2|11|H04.1|1</v>
      </c>
    </row>
    <row r="294" spans="2:13" x14ac:dyDescent="0.25">
      <c r="B294" s="7" t="s">
        <v>990</v>
      </c>
      <c r="C294" s="4">
        <v>1</v>
      </c>
      <c r="E294">
        <v>201894</v>
      </c>
      <c r="F294" t="s">
        <v>2085</v>
      </c>
      <c r="G294" t="s">
        <v>2085</v>
      </c>
      <c r="H294">
        <v>2</v>
      </c>
      <c r="I294">
        <v>11</v>
      </c>
      <c r="J294" s="7" t="s">
        <v>1236</v>
      </c>
      <c r="K294" s="4">
        <v>1</v>
      </c>
      <c r="M294" t="str">
        <f t="shared" si="4"/>
        <v>201894|00001234|00001234|2|11|H05.2|1</v>
      </c>
    </row>
    <row r="295" spans="2:13" x14ac:dyDescent="0.25">
      <c r="B295" s="7" t="s">
        <v>1001</v>
      </c>
      <c r="C295" s="4">
        <v>1</v>
      </c>
      <c r="E295">
        <v>201895</v>
      </c>
      <c r="F295" t="s">
        <v>2085</v>
      </c>
      <c r="G295" t="s">
        <v>2085</v>
      </c>
      <c r="H295">
        <v>2</v>
      </c>
      <c r="I295">
        <v>11</v>
      </c>
      <c r="J295" s="7" t="s">
        <v>1239</v>
      </c>
      <c r="K295" s="4">
        <v>1</v>
      </c>
      <c r="M295" t="str">
        <f t="shared" si="4"/>
        <v>201895|00001234|00001234|2|11|H05.5|1</v>
      </c>
    </row>
    <row r="296" spans="2:13" x14ac:dyDescent="0.25">
      <c r="B296" s="7" t="s">
        <v>1003</v>
      </c>
      <c r="C296" s="4">
        <v>1</v>
      </c>
      <c r="E296">
        <v>201896</v>
      </c>
      <c r="F296" t="s">
        <v>2085</v>
      </c>
      <c r="G296" t="s">
        <v>2085</v>
      </c>
      <c r="H296">
        <v>2</v>
      </c>
      <c r="I296">
        <v>11</v>
      </c>
      <c r="J296" s="7" t="s">
        <v>1082</v>
      </c>
      <c r="K296" s="4">
        <v>1</v>
      </c>
      <c r="M296" t="str">
        <f t="shared" si="4"/>
        <v>201896|00001234|00001234|2|11|I27.1|1</v>
      </c>
    </row>
    <row r="297" spans="2:13" x14ac:dyDescent="0.25">
      <c r="B297" s="7" t="s">
        <v>1011</v>
      </c>
      <c r="C297" s="4">
        <v>1</v>
      </c>
      <c r="E297">
        <v>201897</v>
      </c>
      <c r="F297" t="s">
        <v>2085</v>
      </c>
      <c r="G297" t="s">
        <v>2085</v>
      </c>
      <c r="H297">
        <v>2</v>
      </c>
      <c r="I297">
        <v>11</v>
      </c>
      <c r="J297" s="7" t="s">
        <v>1155</v>
      </c>
      <c r="K297" s="4">
        <v>1</v>
      </c>
      <c r="M297" t="str">
        <f t="shared" si="4"/>
        <v>201897|00001234|00001234|2|11|K04.8|1</v>
      </c>
    </row>
    <row r="298" spans="2:13" x14ac:dyDescent="0.25">
      <c r="B298" s="7" t="s">
        <v>1017</v>
      </c>
      <c r="C298" s="4">
        <v>1</v>
      </c>
      <c r="E298">
        <v>201898</v>
      </c>
      <c r="F298" t="s">
        <v>2085</v>
      </c>
      <c r="G298" t="s">
        <v>2085</v>
      </c>
      <c r="H298">
        <v>2</v>
      </c>
      <c r="I298">
        <v>11</v>
      </c>
      <c r="J298" s="7" t="s">
        <v>1163</v>
      </c>
      <c r="K298" s="4">
        <v>1</v>
      </c>
      <c r="M298" t="str">
        <f t="shared" si="4"/>
        <v>201898|00001234|00001234|2|11|K05.6|1</v>
      </c>
    </row>
    <row r="299" spans="2:13" x14ac:dyDescent="0.25">
      <c r="B299" s="7" t="s">
        <v>1019</v>
      </c>
      <c r="C299" s="4">
        <v>1</v>
      </c>
      <c r="E299">
        <v>201899</v>
      </c>
      <c r="F299" t="s">
        <v>2085</v>
      </c>
      <c r="G299" t="s">
        <v>2085</v>
      </c>
      <c r="H299">
        <v>2</v>
      </c>
      <c r="I299">
        <v>11</v>
      </c>
      <c r="J299" s="7" t="s">
        <v>1187</v>
      </c>
      <c r="K299" s="4">
        <v>1</v>
      </c>
      <c r="M299" t="str">
        <f t="shared" si="4"/>
        <v>201899|00001234|00001234|2|11|K10.2|1</v>
      </c>
    </row>
    <row r="300" spans="2:13" x14ac:dyDescent="0.25">
      <c r="B300" s="7" t="s">
        <v>1024</v>
      </c>
      <c r="C300" s="4">
        <v>1</v>
      </c>
      <c r="E300">
        <v>201900</v>
      </c>
      <c r="F300" t="s">
        <v>2085</v>
      </c>
      <c r="G300" t="s">
        <v>2085</v>
      </c>
      <c r="H300">
        <v>2</v>
      </c>
      <c r="I300">
        <v>11</v>
      </c>
      <c r="J300" s="7" t="s">
        <v>247</v>
      </c>
      <c r="K300" s="4">
        <v>1</v>
      </c>
      <c r="M300" t="str">
        <f t="shared" si="4"/>
        <v>201900|00001234|00001234|2|11|K14.0|1</v>
      </c>
    </row>
    <row r="301" spans="2:13" x14ac:dyDescent="0.25">
      <c r="B301" s="7" t="s">
        <v>1029</v>
      </c>
      <c r="C301" s="4">
        <v>1</v>
      </c>
      <c r="E301">
        <v>201901</v>
      </c>
      <c r="F301" t="s">
        <v>2085</v>
      </c>
      <c r="G301" t="s">
        <v>2085</v>
      </c>
      <c r="H301">
        <v>2</v>
      </c>
      <c r="I301">
        <v>11</v>
      </c>
      <c r="J301" s="7" t="s">
        <v>1213</v>
      </c>
      <c r="K301" s="4">
        <v>1</v>
      </c>
      <c r="M301" t="str">
        <f t="shared" si="4"/>
        <v>201901|00001234|00001234|2|11|K14.9|1</v>
      </c>
    </row>
    <row r="302" spans="2:13" x14ac:dyDescent="0.25">
      <c r="B302" s="7" t="s">
        <v>1032</v>
      </c>
      <c r="C302" s="4">
        <v>1</v>
      </c>
      <c r="E302">
        <v>201902</v>
      </c>
      <c r="F302" t="s">
        <v>2085</v>
      </c>
      <c r="G302" t="s">
        <v>2085</v>
      </c>
      <c r="H302">
        <v>2</v>
      </c>
      <c r="I302">
        <v>11</v>
      </c>
      <c r="J302" s="7" t="s">
        <v>22</v>
      </c>
      <c r="K302" s="4">
        <v>1</v>
      </c>
      <c r="M302" t="str">
        <f t="shared" si="4"/>
        <v>201902|00001234|00001234|2|11|K21.0|1</v>
      </c>
    </row>
    <row r="303" spans="2:13" x14ac:dyDescent="0.25">
      <c r="B303" s="7" t="s">
        <v>1041</v>
      </c>
      <c r="C303" s="4">
        <v>1</v>
      </c>
      <c r="E303">
        <v>201903</v>
      </c>
      <c r="F303" t="s">
        <v>2085</v>
      </c>
      <c r="G303" t="s">
        <v>2085</v>
      </c>
      <c r="H303">
        <v>2</v>
      </c>
      <c r="I303">
        <v>11</v>
      </c>
      <c r="J303" s="7" t="s">
        <v>9</v>
      </c>
      <c r="K303" s="4">
        <v>1</v>
      </c>
      <c r="M303" t="str">
        <f t="shared" si="4"/>
        <v>201903|00001234|00001234|2|11|K29.3|1</v>
      </c>
    </row>
    <row r="304" spans="2:13" x14ac:dyDescent="0.25">
      <c r="B304" s="7" t="s">
        <v>953</v>
      </c>
      <c r="C304" s="4">
        <v>1</v>
      </c>
      <c r="E304">
        <v>201904</v>
      </c>
      <c r="F304" t="s">
        <v>2085</v>
      </c>
      <c r="G304" t="s">
        <v>2085</v>
      </c>
      <c r="H304">
        <v>2</v>
      </c>
      <c r="I304">
        <v>11</v>
      </c>
      <c r="J304" s="7" t="s">
        <v>997</v>
      </c>
      <c r="K304" s="4">
        <v>1</v>
      </c>
      <c r="M304" t="str">
        <f t="shared" si="4"/>
        <v>201904|00001234|00001234|2|11|O81.5|1</v>
      </c>
    </row>
    <row r="305" spans="2:13" x14ac:dyDescent="0.25">
      <c r="B305" s="7" t="s">
        <v>968</v>
      </c>
      <c r="C305" s="4">
        <v>1</v>
      </c>
      <c r="E305">
        <v>201905</v>
      </c>
      <c r="F305" t="s">
        <v>2085</v>
      </c>
      <c r="G305" t="s">
        <v>2085</v>
      </c>
      <c r="H305">
        <v>2</v>
      </c>
      <c r="I305">
        <v>11</v>
      </c>
      <c r="J305" s="7" t="s">
        <v>1007</v>
      </c>
      <c r="K305" s="4">
        <v>1</v>
      </c>
      <c r="M305" t="str">
        <f t="shared" si="4"/>
        <v>201905|00001234|00001234|2|11|O92.7|1</v>
      </c>
    </row>
    <row r="306" spans="2:13" x14ac:dyDescent="0.25">
      <c r="B306" s="7" t="s">
        <v>1105</v>
      </c>
      <c r="C306" s="4">
        <v>1</v>
      </c>
      <c r="E306">
        <v>201906</v>
      </c>
      <c r="F306" t="s">
        <v>2085</v>
      </c>
      <c r="G306" t="s">
        <v>2085</v>
      </c>
      <c r="H306">
        <v>2</v>
      </c>
      <c r="I306">
        <v>11</v>
      </c>
      <c r="J306" s="7" t="s">
        <v>1010</v>
      </c>
      <c r="K306" s="4">
        <v>1</v>
      </c>
      <c r="M306" t="str">
        <f t="shared" si="4"/>
        <v>201906|00001234|00001234|2|11|O98.2|1</v>
      </c>
    </row>
    <row r="307" spans="2:13" x14ac:dyDescent="0.25">
      <c r="B307" s="7" t="s">
        <v>1114</v>
      </c>
      <c r="C307" s="4">
        <v>1</v>
      </c>
      <c r="E307">
        <v>201907</v>
      </c>
      <c r="F307" t="s">
        <v>2085</v>
      </c>
      <c r="G307" t="s">
        <v>2085</v>
      </c>
      <c r="H307">
        <v>2</v>
      </c>
      <c r="I307">
        <v>11</v>
      </c>
      <c r="J307" s="7" t="s">
        <v>1013</v>
      </c>
      <c r="K307" s="4">
        <v>2</v>
      </c>
      <c r="M307" t="str">
        <f t="shared" si="4"/>
        <v>201907|00001234|00001234|2|11|O98.5|2</v>
      </c>
    </row>
    <row r="308" spans="2:13" x14ac:dyDescent="0.25">
      <c r="B308" s="7" t="s">
        <v>1117</v>
      </c>
      <c r="C308" s="4">
        <v>1</v>
      </c>
      <c r="E308">
        <v>201908</v>
      </c>
      <c r="F308" t="s">
        <v>2085</v>
      </c>
      <c r="G308" t="s">
        <v>2085</v>
      </c>
      <c r="H308">
        <v>2</v>
      </c>
      <c r="I308">
        <v>11</v>
      </c>
      <c r="J308" s="7" t="s">
        <v>1022</v>
      </c>
      <c r="K308" s="4">
        <v>1</v>
      </c>
      <c r="M308" t="str">
        <f t="shared" si="4"/>
        <v>201908|00001234|00001234|2|11|O99.6|1</v>
      </c>
    </row>
    <row r="309" spans="2:13" x14ac:dyDescent="0.25">
      <c r="B309" s="7" t="s">
        <v>1119</v>
      </c>
      <c r="C309" s="4">
        <v>1</v>
      </c>
      <c r="E309">
        <v>201909</v>
      </c>
      <c r="F309" t="s">
        <v>2085</v>
      </c>
      <c r="G309" t="s">
        <v>2085</v>
      </c>
      <c r="H309">
        <v>2</v>
      </c>
      <c r="I309">
        <v>11</v>
      </c>
      <c r="J309" s="7" t="s">
        <v>1025</v>
      </c>
      <c r="K309" s="4">
        <v>1</v>
      </c>
      <c r="M309" t="str">
        <f t="shared" si="4"/>
        <v>201909|00001234|00001234|2|11|P54.6|1</v>
      </c>
    </row>
    <row r="310" spans="2:13" x14ac:dyDescent="0.25">
      <c r="B310" s="7" t="s">
        <v>1120</v>
      </c>
      <c r="C310" s="4">
        <v>1</v>
      </c>
      <c r="E310">
        <v>201910</v>
      </c>
      <c r="F310" t="s">
        <v>2085</v>
      </c>
      <c r="G310" t="s">
        <v>2085</v>
      </c>
      <c r="H310">
        <v>2</v>
      </c>
      <c r="I310">
        <v>11</v>
      </c>
      <c r="J310" s="7" t="s">
        <v>1026</v>
      </c>
      <c r="K310" s="4">
        <v>1</v>
      </c>
      <c r="M310" t="str">
        <f t="shared" si="4"/>
        <v>201910|00001234|00001234|2|11|Q50.0|1</v>
      </c>
    </row>
    <row r="311" spans="2:13" x14ac:dyDescent="0.25">
      <c r="B311" s="7" t="s">
        <v>1121</v>
      </c>
      <c r="C311" s="4">
        <v>1</v>
      </c>
      <c r="E311">
        <v>201911</v>
      </c>
      <c r="F311" t="s">
        <v>2085</v>
      </c>
      <c r="G311" t="s">
        <v>2085</v>
      </c>
      <c r="H311">
        <v>2</v>
      </c>
      <c r="I311">
        <v>11</v>
      </c>
      <c r="J311" s="7" t="s">
        <v>1029</v>
      </c>
      <c r="K311" s="4">
        <v>1</v>
      </c>
      <c r="M311" t="str">
        <f t="shared" si="4"/>
        <v>201911|00001234|00001234|2|11|Q50.3|1</v>
      </c>
    </row>
    <row r="312" spans="2:13" x14ac:dyDescent="0.25">
      <c r="B312" s="7" t="s">
        <v>306</v>
      </c>
      <c r="C312" s="4">
        <v>1</v>
      </c>
      <c r="E312">
        <v>201912</v>
      </c>
      <c r="F312" t="s">
        <v>2085</v>
      </c>
      <c r="G312" t="s">
        <v>2085</v>
      </c>
      <c r="H312">
        <v>2</v>
      </c>
      <c r="I312">
        <v>11</v>
      </c>
      <c r="J312" s="7" t="s">
        <v>1031</v>
      </c>
      <c r="K312" s="4">
        <v>1</v>
      </c>
      <c r="M312" t="str">
        <f t="shared" si="4"/>
        <v>201912|00001234|00001234|2|11|Q50.5|1</v>
      </c>
    </row>
    <row r="313" spans="2:13" x14ac:dyDescent="0.25">
      <c r="B313" s="5">
        <v>11</v>
      </c>
      <c r="C313" s="4">
        <v>34</v>
      </c>
      <c r="E313">
        <v>201913</v>
      </c>
      <c r="F313" t="s">
        <v>2085</v>
      </c>
      <c r="G313" t="s">
        <v>2085</v>
      </c>
      <c r="H313">
        <v>2</v>
      </c>
      <c r="I313">
        <v>11</v>
      </c>
      <c r="J313" s="7" t="s">
        <v>1035</v>
      </c>
      <c r="K313" s="4">
        <v>1</v>
      </c>
      <c r="M313" t="str">
        <f t="shared" si="4"/>
        <v>201913|00001234|00001234|2|11|Q51.2|1</v>
      </c>
    </row>
    <row r="314" spans="2:13" x14ac:dyDescent="0.25">
      <c r="B314" s="7" t="s">
        <v>88</v>
      </c>
      <c r="C314" s="4">
        <v>1</v>
      </c>
      <c r="E314">
        <v>201914</v>
      </c>
      <c r="F314" t="s">
        <v>2085</v>
      </c>
      <c r="G314" t="s">
        <v>2085</v>
      </c>
      <c r="H314">
        <v>2</v>
      </c>
      <c r="I314">
        <v>11</v>
      </c>
      <c r="J314" s="7" t="s">
        <v>1036</v>
      </c>
      <c r="K314" s="4">
        <v>1</v>
      </c>
      <c r="M314" t="str">
        <f t="shared" si="4"/>
        <v>201914|00001234|00001234|2|11|Q51.3|1</v>
      </c>
    </row>
    <row r="315" spans="2:13" x14ac:dyDescent="0.25">
      <c r="B315" s="7" t="s">
        <v>6</v>
      </c>
      <c r="C315" s="4">
        <v>1</v>
      </c>
      <c r="E315">
        <v>201915</v>
      </c>
      <c r="F315" t="s">
        <v>2085</v>
      </c>
      <c r="G315" t="s">
        <v>2085</v>
      </c>
      <c r="H315">
        <v>2</v>
      </c>
      <c r="I315">
        <v>11</v>
      </c>
      <c r="J315" s="7" t="s">
        <v>1040</v>
      </c>
      <c r="K315" s="4">
        <v>1</v>
      </c>
      <c r="M315" t="str">
        <f t="shared" si="4"/>
        <v>201915|00001234|00001234|2|11|Q51.7|1</v>
      </c>
    </row>
    <row r="316" spans="2:13" x14ac:dyDescent="0.25">
      <c r="B316" s="7" t="s">
        <v>18</v>
      </c>
      <c r="C316" s="4">
        <v>1</v>
      </c>
      <c r="E316">
        <v>201916</v>
      </c>
      <c r="F316" t="s">
        <v>2085</v>
      </c>
      <c r="G316" t="s">
        <v>2085</v>
      </c>
      <c r="H316">
        <v>2</v>
      </c>
      <c r="I316">
        <v>11</v>
      </c>
      <c r="J316" s="7" t="s">
        <v>941</v>
      </c>
      <c r="K316" s="4">
        <v>1</v>
      </c>
      <c r="M316" t="str">
        <f t="shared" si="4"/>
        <v>201916|00001234|00001234|2|11|Q96.9|1</v>
      </c>
    </row>
    <row r="317" spans="2:13" x14ac:dyDescent="0.25">
      <c r="B317" s="7" t="s">
        <v>46</v>
      </c>
      <c r="C317" s="4">
        <v>1</v>
      </c>
      <c r="E317">
        <v>201917</v>
      </c>
      <c r="F317" t="s">
        <v>2085</v>
      </c>
      <c r="G317" t="s">
        <v>2085</v>
      </c>
      <c r="H317">
        <v>2</v>
      </c>
      <c r="I317">
        <v>11</v>
      </c>
      <c r="J317" s="7" t="s">
        <v>945</v>
      </c>
      <c r="K317" s="4">
        <v>1</v>
      </c>
      <c r="M317" t="str">
        <f t="shared" si="4"/>
        <v>201917|00001234|00001234|2|11|Q97.3|1</v>
      </c>
    </row>
    <row r="318" spans="2:13" x14ac:dyDescent="0.25">
      <c r="B318" s="7" t="s">
        <v>331</v>
      </c>
      <c r="C318" s="4">
        <v>1</v>
      </c>
      <c r="E318">
        <v>201918</v>
      </c>
      <c r="F318" t="s">
        <v>2085</v>
      </c>
      <c r="G318" t="s">
        <v>2085</v>
      </c>
      <c r="H318">
        <v>2</v>
      </c>
      <c r="I318">
        <v>11</v>
      </c>
      <c r="J318" s="7" t="s">
        <v>1100</v>
      </c>
      <c r="K318" s="4">
        <v>1</v>
      </c>
      <c r="M318" t="str">
        <f t="shared" si="4"/>
        <v>201918|00001234|00001234|2|11|Z02.6|1</v>
      </c>
    </row>
    <row r="319" spans="2:13" x14ac:dyDescent="0.25">
      <c r="B319" s="7" t="s">
        <v>262</v>
      </c>
      <c r="C319" s="4">
        <v>1</v>
      </c>
      <c r="E319">
        <v>201919</v>
      </c>
      <c r="F319" t="s">
        <v>2085</v>
      </c>
      <c r="G319" t="s">
        <v>2085</v>
      </c>
      <c r="H319">
        <v>2</v>
      </c>
      <c r="I319">
        <v>11</v>
      </c>
      <c r="J319" s="7" t="s">
        <v>1102</v>
      </c>
      <c r="K319" s="4">
        <v>1</v>
      </c>
      <c r="M319" t="str">
        <f t="shared" si="4"/>
        <v>201919|00001234|00001234|2|11|Z02.8|1</v>
      </c>
    </row>
    <row r="320" spans="2:13" x14ac:dyDescent="0.25">
      <c r="B320" s="7" t="s">
        <v>1236</v>
      </c>
      <c r="C320" s="4">
        <v>1</v>
      </c>
      <c r="E320">
        <v>201920</v>
      </c>
      <c r="F320" t="s">
        <v>2085</v>
      </c>
      <c r="G320" t="s">
        <v>2085</v>
      </c>
      <c r="H320">
        <v>2</v>
      </c>
      <c r="I320">
        <v>11</v>
      </c>
      <c r="J320" s="7" t="s">
        <v>1115</v>
      </c>
      <c r="K320" s="4">
        <v>1</v>
      </c>
      <c r="M320" t="str">
        <f t="shared" si="4"/>
        <v>201920|00001234|00001234|2|11|Z11.5|1</v>
      </c>
    </row>
    <row r="321" spans="2:13" x14ac:dyDescent="0.25">
      <c r="B321" s="7" t="s">
        <v>1239</v>
      </c>
      <c r="C321" s="4">
        <v>1</v>
      </c>
      <c r="E321">
        <v>201921</v>
      </c>
      <c r="F321" t="s">
        <v>2085</v>
      </c>
      <c r="G321" t="s">
        <v>2085</v>
      </c>
      <c r="H321">
        <v>2</v>
      </c>
      <c r="I321">
        <v>12</v>
      </c>
      <c r="J321" s="7" t="s">
        <v>35</v>
      </c>
      <c r="K321" s="4">
        <v>1</v>
      </c>
      <c r="M321" t="str">
        <f t="shared" si="4"/>
        <v>201921|00001234|00001234|2|12|F25.9|1</v>
      </c>
    </row>
    <row r="322" spans="2:13" x14ac:dyDescent="0.25">
      <c r="B322" s="7" t="s">
        <v>1082</v>
      </c>
      <c r="C322" s="4">
        <v>1</v>
      </c>
      <c r="E322">
        <v>201922</v>
      </c>
      <c r="F322" t="s">
        <v>2085</v>
      </c>
      <c r="G322" t="s">
        <v>2085</v>
      </c>
      <c r="H322">
        <v>2</v>
      </c>
      <c r="I322">
        <v>12</v>
      </c>
      <c r="J322" s="7" t="s">
        <v>13</v>
      </c>
      <c r="K322" s="4">
        <v>2</v>
      </c>
      <c r="M322" t="str">
        <f t="shared" si="4"/>
        <v>201922|00001234|00001234|2|12|F33.1|2</v>
      </c>
    </row>
    <row r="323" spans="2:13" x14ac:dyDescent="0.25">
      <c r="B323" s="7" t="s">
        <v>1155</v>
      </c>
      <c r="C323" s="4">
        <v>1</v>
      </c>
      <c r="E323">
        <v>201923</v>
      </c>
      <c r="F323" t="s">
        <v>2085</v>
      </c>
      <c r="G323" t="s">
        <v>2085</v>
      </c>
      <c r="H323">
        <v>2</v>
      </c>
      <c r="I323">
        <v>12</v>
      </c>
      <c r="J323" s="7" t="s">
        <v>1062</v>
      </c>
      <c r="K323" s="4">
        <v>1</v>
      </c>
      <c r="M323" t="str">
        <f t="shared" si="4"/>
        <v>201923|00001234|00001234|2|12|I20.8|1</v>
      </c>
    </row>
    <row r="324" spans="2:13" x14ac:dyDescent="0.25">
      <c r="B324" s="7" t="s">
        <v>1163</v>
      </c>
      <c r="C324" s="4">
        <v>1</v>
      </c>
      <c r="E324">
        <v>201924</v>
      </c>
      <c r="F324" t="s">
        <v>2085</v>
      </c>
      <c r="G324" t="s">
        <v>2085</v>
      </c>
      <c r="H324">
        <v>2</v>
      </c>
      <c r="I324">
        <v>12</v>
      </c>
      <c r="J324" s="7" t="s">
        <v>1072</v>
      </c>
      <c r="K324" s="4">
        <v>1</v>
      </c>
      <c r="M324" t="str">
        <f t="shared" si="4"/>
        <v>201924|00001234|00001234|2|12|I24.0|1</v>
      </c>
    </row>
    <row r="325" spans="2:13" x14ac:dyDescent="0.25">
      <c r="B325" s="7" t="s">
        <v>1187</v>
      </c>
      <c r="C325" s="4">
        <v>1</v>
      </c>
      <c r="E325">
        <v>201925</v>
      </c>
      <c r="F325" t="s">
        <v>2085</v>
      </c>
      <c r="G325" t="s">
        <v>2085</v>
      </c>
      <c r="H325">
        <v>2</v>
      </c>
      <c r="I325">
        <v>12</v>
      </c>
      <c r="J325" s="7" t="s">
        <v>1077</v>
      </c>
      <c r="K325" s="4">
        <v>1</v>
      </c>
      <c r="M325" t="str">
        <f t="shared" si="4"/>
        <v>201925|00001234|00001234|2|12|I25.2|1</v>
      </c>
    </row>
    <row r="326" spans="2:13" x14ac:dyDescent="0.25">
      <c r="B326" s="7" t="s">
        <v>247</v>
      </c>
      <c r="C326" s="4">
        <v>1</v>
      </c>
      <c r="E326">
        <v>201926</v>
      </c>
      <c r="F326" t="s">
        <v>2085</v>
      </c>
      <c r="G326" t="s">
        <v>2085</v>
      </c>
      <c r="H326">
        <v>2</v>
      </c>
      <c r="I326">
        <v>12</v>
      </c>
      <c r="J326" s="7" t="s">
        <v>242</v>
      </c>
      <c r="K326" s="4">
        <v>1</v>
      </c>
      <c r="M326" t="str">
        <f t="shared" si="4"/>
        <v>201926|00001234|00001234|2|12|I27.9|1</v>
      </c>
    </row>
    <row r="327" spans="2:13" x14ac:dyDescent="0.25">
      <c r="B327" s="7" t="s">
        <v>1213</v>
      </c>
      <c r="C327" s="4">
        <v>1</v>
      </c>
      <c r="E327">
        <v>201927</v>
      </c>
      <c r="F327" t="s">
        <v>2085</v>
      </c>
      <c r="G327" t="s">
        <v>2085</v>
      </c>
      <c r="H327">
        <v>2</v>
      </c>
      <c r="I327">
        <v>12</v>
      </c>
      <c r="J327" s="7" t="s">
        <v>1186</v>
      </c>
      <c r="K327" s="4">
        <v>1</v>
      </c>
      <c r="M327" t="str">
        <f t="shared" si="4"/>
        <v>201927|00001234|00001234|2|12|K10.1|1</v>
      </c>
    </row>
    <row r="328" spans="2:13" x14ac:dyDescent="0.25">
      <c r="B328" s="7" t="s">
        <v>22</v>
      </c>
      <c r="C328" s="4">
        <v>1</v>
      </c>
      <c r="E328">
        <v>201928</v>
      </c>
      <c r="F328" t="s">
        <v>2085</v>
      </c>
      <c r="G328" t="s">
        <v>2085</v>
      </c>
      <c r="H328">
        <v>2</v>
      </c>
      <c r="I328">
        <v>12</v>
      </c>
      <c r="J328" s="7" t="s">
        <v>1204</v>
      </c>
      <c r="K328" s="4">
        <v>1</v>
      </c>
      <c r="M328" t="str">
        <f t="shared" ref="M328:M391" si="5">CONCATENATE(E328,"|",F328,"|",G328,"|",H328,"|",I328,"|",J328,"|",K328)</f>
        <v>201928|00001234|00001234|2|12|K13.5|1</v>
      </c>
    </row>
    <row r="329" spans="2:13" x14ac:dyDescent="0.25">
      <c r="B329" s="7" t="s">
        <v>9</v>
      </c>
      <c r="C329" s="4">
        <v>1</v>
      </c>
      <c r="E329">
        <v>201929</v>
      </c>
      <c r="F329" t="s">
        <v>2085</v>
      </c>
      <c r="G329" t="s">
        <v>2085</v>
      </c>
      <c r="H329">
        <v>2</v>
      </c>
      <c r="I329">
        <v>12</v>
      </c>
      <c r="J329" s="7" t="s">
        <v>1211</v>
      </c>
      <c r="K329" s="4">
        <v>1</v>
      </c>
      <c r="M329" t="str">
        <f t="shared" si="5"/>
        <v>201929|00001234|00001234|2|12|K14.6|1</v>
      </c>
    </row>
    <row r="330" spans="2:13" x14ac:dyDescent="0.25">
      <c r="B330" s="7" t="s">
        <v>997</v>
      </c>
      <c r="C330" s="4">
        <v>1</v>
      </c>
      <c r="E330">
        <v>201930</v>
      </c>
      <c r="F330" t="s">
        <v>2085</v>
      </c>
      <c r="G330" t="s">
        <v>2085</v>
      </c>
      <c r="H330">
        <v>2</v>
      </c>
      <c r="I330">
        <v>12</v>
      </c>
      <c r="J330" s="7" t="s">
        <v>22</v>
      </c>
      <c r="K330" s="4">
        <v>2</v>
      </c>
      <c r="M330" t="str">
        <f t="shared" si="5"/>
        <v>201930|00001234|00001234|2|12|K21.0|2</v>
      </c>
    </row>
    <row r="331" spans="2:13" x14ac:dyDescent="0.25">
      <c r="B331" s="7" t="s">
        <v>1007</v>
      </c>
      <c r="C331" s="4">
        <v>1</v>
      </c>
      <c r="E331">
        <v>201931</v>
      </c>
      <c r="F331" t="s">
        <v>2085</v>
      </c>
      <c r="G331" t="s">
        <v>2085</v>
      </c>
      <c r="H331">
        <v>2</v>
      </c>
      <c r="I331">
        <v>12</v>
      </c>
      <c r="J331" s="7" t="s">
        <v>9</v>
      </c>
      <c r="K331" s="4">
        <v>1</v>
      </c>
      <c r="M331" t="str">
        <f t="shared" si="5"/>
        <v>201931|00001234|00001234|2|12|K29.3|1</v>
      </c>
    </row>
    <row r="332" spans="2:13" x14ac:dyDescent="0.25">
      <c r="B332" s="7" t="s">
        <v>1010</v>
      </c>
      <c r="C332" s="4">
        <v>1</v>
      </c>
      <c r="E332">
        <v>201932</v>
      </c>
      <c r="F332" t="s">
        <v>2085</v>
      </c>
      <c r="G332" t="s">
        <v>2085</v>
      </c>
      <c r="H332">
        <v>2</v>
      </c>
      <c r="I332">
        <v>12</v>
      </c>
      <c r="J332" s="7" t="s">
        <v>10</v>
      </c>
      <c r="K332" s="4">
        <v>1</v>
      </c>
      <c r="M332" t="str">
        <f t="shared" si="5"/>
        <v>201932|00001234|00001234|2|12|K29.5|1</v>
      </c>
    </row>
    <row r="333" spans="2:13" x14ac:dyDescent="0.25">
      <c r="B333" s="7" t="s">
        <v>1013</v>
      </c>
      <c r="C333" s="4">
        <v>2</v>
      </c>
      <c r="E333">
        <v>201933</v>
      </c>
      <c r="F333" t="s">
        <v>2085</v>
      </c>
      <c r="G333" t="s">
        <v>2085</v>
      </c>
      <c r="H333">
        <v>2</v>
      </c>
      <c r="I333">
        <v>12</v>
      </c>
      <c r="J333" s="7" t="s">
        <v>21</v>
      </c>
      <c r="K333" s="4">
        <v>3</v>
      </c>
      <c r="M333" t="str">
        <f t="shared" si="5"/>
        <v>201933|00001234|00001234|2|12|K59.0|3</v>
      </c>
    </row>
    <row r="334" spans="2:13" x14ac:dyDescent="0.25">
      <c r="B334" s="7" t="s">
        <v>1022</v>
      </c>
      <c r="C334" s="4">
        <v>1</v>
      </c>
      <c r="E334">
        <v>201934</v>
      </c>
      <c r="F334" t="s">
        <v>2085</v>
      </c>
      <c r="G334" t="s">
        <v>2085</v>
      </c>
      <c r="H334">
        <v>2</v>
      </c>
      <c r="I334">
        <v>12</v>
      </c>
      <c r="J334" s="7" t="s">
        <v>16</v>
      </c>
      <c r="K334" s="4">
        <v>2</v>
      </c>
      <c r="M334" t="str">
        <f t="shared" si="5"/>
        <v>201934|00001234|00001234|2|12|K74.3|2</v>
      </c>
    </row>
    <row r="335" spans="2:13" x14ac:dyDescent="0.25">
      <c r="B335" s="7" t="s">
        <v>1025</v>
      </c>
      <c r="C335" s="4">
        <v>1</v>
      </c>
      <c r="E335">
        <v>201935</v>
      </c>
      <c r="F335" t="s">
        <v>2085</v>
      </c>
      <c r="G335" t="s">
        <v>2085</v>
      </c>
      <c r="H335">
        <v>2</v>
      </c>
      <c r="I335">
        <v>12</v>
      </c>
      <c r="J335" s="7" t="s">
        <v>17</v>
      </c>
      <c r="K335" s="4">
        <v>1</v>
      </c>
      <c r="M335" t="str">
        <f t="shared" si="5"/>
        <v>201935|00001234|00001234|2|12|K76.3|1</v>
      </c>
    </row>
    <row r="336" spans="2:13" x14ac:dyDescent="0.25">
      <c r="B336" s="7" t="s">
        <v>1026</v>
      </c>
      <c r="C336" s="4">
        <v>1</v>
      </c>
      <c r="E336">
        <v>201936</v>
      </c>
      <c r="F336" t="s">
        <v>2085</v>
      </c>
      <c r="G336" t="s">
        <v>2085</v>
      </c>
      <c r="H336">
        <v>2</v>
      </c>
      <c r="I336">
        <v>12</v>
      </c>
      <c r="J336" s="7" t="s">
        <v>193</v>
      </c>
      <c r="K336" s="4">
        <v>1</v>
      </c>
      <c r="M336" t="str">
        <f t="shared" si="5"/>
        <v>201936|00001234|00001234|2|12|N18.2|1</v>
      </c>
    </row>
    <row r="337" spans="2:13" x14ac:dyDescent="0.25">
      <c r="B337" s="7" t="s">
        <v>1029</v>
      </c>
      <c r="C337" s="4">
        <v>1</v>
      </c>
      <c r="E337">
        <v>201937</v>
      </c>
      <c r="F337" t="s">
        <v>2085</v>
      </c>
      <c r="G337" t="s">
        <v>2085</v>
      </c>
      <c r="H337">
        <v>2</v>
      </c>
      <c r="I337">
        <v>12</v>
      </c>
      <c r="J337" s="7" t="s">
        <v>993</v>
      </c>
      <c r="K337" s="4">
        <v>1</v>
      </c>
      <c r="M337" t="str">
        <f t="shared" si="5"/>
        <v>201937|00001234|00001234|2|12|O81.1|1</v>
      </c>
    </row>
    <row r="338" spans="2:13" x14ac:dyDescent="0.25">
      <c r="B338" s="7" t="s">
        <v>1031</v>
      </c>
      <c r="C338" s="4">
        <v>1</v>
      </c>
      <c r="E338">
        <v>201938</v>
      </c>
      <c r="F338" t="s">
        <v>2085</v>
      </c>
      <c r="G338" t="s">
        <v>2085</v>
      </c>
      <c r="H338">
        <v>2</v>
      </c>
      <c r="I338">
        <v>12</v>
      </c>
      <c r="J338" s="7" t="s">
        <v>1004</v>
      </c>
      <c r="K338" s="4">
        <v>1</v>
      </c>
      <c r="M338" t="str">
        <f t="shared" si="5"/>
        <v>201938|00001234|00001234|2|12|O92.4|1</v>
      </c>
    </row>
    <row r="339" spans="2:13" x14ac:dyDescent="0.25">
      <c r="B339" s="7" t="s">
        <v>1035</v>
      </c>
      <c r="C339" s="4">
        <v>1</v>
      </c>
      <c r="E339">
        <v>201939</v>
      </c>
      <c r="F339" t="s">
        <v>2085</v>
      </c>
      <c r="G339" t="s">
        <v>2085</v>
      </c>
      <c r="H339">
        <v>2</v>
      </c>
      <c r="I339">
        <v>12</v>
      </c>
      <c r="J339" s="7" t="s">
        <v>1005</v>
      </c>
      <c r="K339" s="4">
        <v>1</v>
      </c>
      <c r="M339" t="str">
        <f t="shared" si="5"/>
        <v>201939|00001234|00001234|2|12|O92.5|1</v>
      </c>
    </row>
    <row r="340" spans="2:13" x14ac:dyDescent="0.25">
      <c r="B340" s="7" t="s">
        <v>1036</v>
      </c>
      <c r="C340" s="4">
        <v>1</v>
      </c>
      <c r="E340">
        <v>201940</v>
      </c>
      <c r="F340" t="s">
        <v>2085</v>
      </c>
      <c r="G340" t="s">
        <v>2085</v>
      </c>
      <c r="H340">
        <v>2</v>
      </c>
      <c r="I340">
        <v>12</v>
      </c>
      <c r="J340" s="7" t="s">
        <v>1008</v>
      </c>
      <c r="K340" s="4">
        <v>1</v>
      </c>
      <c r="M340" t="str">
        <f t="shared" si="5"/>
        <v>201940|00001234|00001234|2|12|O98.0|1</v>
      </c>
    </row>
    <row r="341" spans="2:13" x14ac:dyDescent="0.25">
      <c r="B341" s="7" t="s">
        <v>1040</v>
      </c>
      <c r="C341" s="4">
        <v>1</v>
      </c>
      <c r="E341">
        <v>201941</v>
      </c>
      <c r="F341" t="s">
        <v>2085</v>
      </c>
      <c r="G341" t="s">
        <v>2085</v>
      </c>
      <c r="H341">
        <v>2</v>
      </c>
      <c r="I341">
        <v>12</v>
      </c>
      <c r="J341" s="7" t="s">
        <v>1019</v>
      </c>
      <c r="K341" s="4">
        <v>1</v>
      </c>
      <c r="M341" t="str">
        <f t="shared" si="5"/>
        <v>201941|00001234|00001234|2|12|O99.2|1</v>
      </c>
    </row>
    <row r="342" spans="2:13" x14ac:dyDescent="0.25">
      <c r="B342" s="7" t="s">
        <v>941</v>
      </c>
      <c r="C342" s="4">
        <v>1</v>
      </c>
      <c r="E342">
        <v>201942</v>
      </c>
      <c r="F342" t="s">
        <v>2085</v>
      </c>
      <c r="G342" t="s">
        <v>2085</v>
      </c>
      <c r="H342">
        <v>2</v>
      </c>
      <c r="I342">
        <v>12</v>
      </c>
      <c r="J342" s="7" t="s">
        <v>1023</v>
      </c>
      <c r="K342" s="4">
        <v>1</v>
      </c>
      <c r="M342" t="str">
        <f t="shared" si="5"/>
        <v>201942|00001234|00001234|2|12|O99.7|1</v>
      </c>
    </row>
    <row r="343" spans="2:13" x14ac:dyDescent="0.25">
      <c r="B343" s="7" t="s">
        <v>945</v>
      </c>
      <c r="C343" s="4">
        <v>1</v>
      </c>
      <c r="E343">
        <v>201943</v>
      </c>
      <c r="F343" t="s">
        <v>2085</v>
      </c>
      <c r="G343" t="s">
        <v>2085</v>
      </c>
      <c r="H343">
        <v>2</v>
      </c>
      <c r="I343">
        <v>12</v>
      </c>
      <c r="J343" s="7" t="s">
        <v>109</v>
      </c>
      <c r="K343" s="4">
        <v>1</v>
      </c>
      <c r="M343" t="str">
        <f t="shared" si="5"/>
        <v>201943|00001234|00001234|2|12|Q96.8|1</v>
      </c>
    </row>
    <row r="344" spans="2:13" x14ac:dyDescent="0.25">
      <c r="B344" s="7" t="s">
        <v>1100</v>
      </c>
      <c r="C344" s="4">
        <v>1</v>
      </c>
      <c r="E344">
        <v>201944</v>
      </c>
      <c r="F344" t="s">
        <v>2085</v>
      </c>
      <c r="G344" t="s">
        <v>2085</v>
      </c>
      <c r="H344">
        <v>2</v>
      </c>
      <c r="I344">
        <v>12</v>
      </c>
      <c r="J344" s="7" t="s">
        <v>967</v>
      </c>
      <c r="K344" s="4">
        <v>1</v>
      </c>
      <c r="M344" t="str">
        <f t="shared" si="5"/>
        <v>201944|00001234|00001234|2|12|Y76.2|1</v>
      </c>
    </row>
    <row r="345" spans="2:13" x14ac:dyDescent="0.25">
      <c r="B345" s="7" t="s">
        <v>1102</v>
      </c>
      <c r="C345" s="4">
        <v>1</v>
      </c>
      <c r="E345">
        <v>201945</v>
      </c>
      <c r="F345" t="s">
        <v>2085</v>
      </c>
      <c r="G345" t="s">
        <v>2085</v>
      </c>
      <c r="H345">
        <v>2</v>
      </c>
      <c r="I345">
        <v>12</v>
      </c>
      <c r="J345" s="7" t="s">
        <v>969</v>
      </c>
      <c r="K345" s="4">
        <v>1</v>
      </c>
      <c r="M345" t="str">
        <f t="shared" si="5"/>
        <v>201945|00001234|00001234|2|12|Y76.8|1</v>
      </c>
    </row>
    <row r="346" spans="2:13" x14ac:dyDescent="0.25">
      <c r="B346" s="7" t="s">
        <v>1115</v>
      </c>
      <c r="C346" s="4">
        <v>1</v>
      </c>
      <c r="E346">
        <v>201946</v>
      </c>
      <c r="F346" t="s">
        <v>2085</v>
      </c>
      <c r="G346" t="s">
        <v>2085</v>
      </c>
      <c r="H346">
        <v>2</v>
      </c>
      <c r="I346">
        <v>12</v>
      </c>
      <c r="J346" s="7" t="s">
        <v>1103</v>
      </c>
      <c r="K346" s="4">
        <v>1</v>
      </c>
      <c r="M346" t="str">
        <f t="shared" si="5"/>
        <v>201946|00001234|00001234|2|12|Z02.9|1</v>
      </c>
    </row>
    <row r="347" spans="2:13" x14ac:dyDescent="0.25">
      <c r="B347" s="5">
        <v>12</v>
      </c>
      <c r="C347" s="4">
        <v>37</v>
      </c>
      <c r="E347">
        <v>201947</v>
      </c>
      <c r="F347" t="s">
        <v>2085</v>
      </c>
      <c r="G347" t="s">
        <v>2085</v>
      </c>
      <c r="H347">
        <v>2</v>
      </c>
      <c r="I347">
        <v>12</v>
      </c>
      <c r="J347" s="7" t="s">
        <v>1104</v>
      </c>
      <c r="K347" s="4">
        <v>1</v>
      </c>
      <c r="M347" t="str">
        <f t="shared" si="5"/>
        <v>201947|00001234|00001234|2|12|Z03.0|1</v>
      </c>
    </row>
    <row r="348" spans="2:13" x14ac:dyDescent="0.25">
      <c r="B348" s="7" t="s">
        <v>35</v>
      </c>
      <c r="C348" s="4">
        <v>1</v>
      </c>
      <c r="E348">
        <v>201948</v>
      </c>
      <c r="F348" t="s">
        <v>2085</v>
      </c>
      <c r="G348" t="s">
        <v>2085</v>
      </c>
      <c r="H348">
        <v>2</v>
      </c>
      <c r="I348">
        <v>12</v>
      </c>
      <c r="J348" s="7" t="s">
        <v>344</v>
      </c>
      <c r="K348" s="4">
        <v>1</v>
      </c>
      <c r="M348" t="str">
        <f t="shared" si="5"/>
        <v>201948|00001234|00001234|2|12|Z03.1|1</v>
      </c>
    </row>
    <row r="349" spans="2:13" x14ac:dyDescent="0.25">
      <c r="B349" s="7" t="s">
        <v>13</v>
      </c>
      <c r="C349" s="4">
        <v>2</v>
      </c>
      <c r="E349">
        <v>201949</v>
      </c>
      <c r="F349" t="s">
        <v>2085</v>
      </c>
      <c r="G349" t="s">
        <v>2085</v>
      </c>
      <c r="H349">
        <v>2</v>
      </c>
      <c r="I349">
        <v>12</v>
      </c>
      <c r="J349" s="7" t="s">
        <v>1114</v>
      </c>
      <c r="K349" s="4">
        <v>1</v>
      </c>
      <c r="M349" t="str">
        <f t="shared" si="5"/>
        <v>201949|00001234|00001234|2|12|Z11.4|1</v>
      </c>
    </row>
    <row r="350" spans="2:13" x14ac:dyDescent="0.25">
      <c r="B350" s="7" t="s">
        <v>1062</v>
      </c>
      <c r="C350" s="4">
        <v>1</v>
      </c>
      <c r="E350">
        <v>201950</v>
      </c>
      <c r="F350" t="s">
        <v>2085</v>
      </c>
      <c r="G350" t="s">
        <v>2085</v>
      </c>
      <c r="H350">
        <v>2</v>
      </c>
      <c r="I350">
        <v>12</v>
      </c>
      <c r="J350" s="7" t="s">
        <v>1119</v>
      </c>
      <c r="K350" s="4">
        <v>1</v>
      </c>
      <c r="M350" t="str">
        <f t="shared" si="5"/>
        <v>201950|00001234|00001234|2|12|Z12.0|1</v>
      </c>
    </row>
    <row r="351" spans="2:13" x14ac:dyDescent="0.25">
      <c r="B351" s="7" t="s">
        <v>1072</v>
      </c>
      <c r="C351" s="4">
        <v>1</v>
      </c>
      <c r="E351">
        <v>201951</v>
      </c>
      <c r="F351" t="s">
        <v>2085</v>
      </c>
      <c r="G351" t="s">
        <v>2085</v>
      </c>
      <c r="H351">
        <v>2</v>
      </c>
      <c r="I351">
        <v>12</v>
      </c>
      <c r="J351" s="7" t="s">
        <v>973</v>
      </c>
      <c r="K351" s="4">
        <v>1</v>
      </c>
      <c r="M351" t="str">
        <f t="shared" si="5"/>
        <v>201951|00001234|00001234|2|12|Z32.1|1</v>
      </c>
    </row>
    <row r="352" spans="2:13" x14ac:dyDescent="0.25">
      <c r="B352" s="7" t="s">
        <v>1077</v>
      </c>
      <c r="C352" s="4">
        <v>1</v>
      </c>
      <c r="E352">
        <v>201952</v>
      </c>
      <c r="F352" t="s">
        <v>2085</v>
      </c>
      <c r="G352" t="s">
        <v>2085</v>
      </c>
      <c r="H352">
        <v>2</v>
      </c>
      <c r="I352">
        <v>12</v>
      </c>
      <c r="J352" s="7" t="s">
        <v>986</v>
      </c>
      <c r="K352" s="4">
        <v>1</v>
      </c>
      <c r="M352" t="str">
        <f t="shared" si="5"/>
        <v>201952|00001234|00001234|2|12|Z36.9|1</v>
      </c>
    </row>
    <row r="353" spans="2:13" x14ac:dyDescent="0.25">
      <c r="B353" s="7" t="s">
        <v>242</v>
      </c>
      <c r="C353" s="4">
        <v>1</v>
      </c>
      <c r="E353">
        <v>201953</v>
      </c>
      <c r="F353" t="s">
        <v>2085</v>
      </c>
      <c r="G353" t="s">
        <v>2085</v>
      </c>
      <c r="H353">
        <v>2</v>
      </c>
      <c r="I353">
        <v>13</v>
      </c>
      <c r="J353" s="7" t="s">
        <v>57</v>
      </c>
      <c r="K353" s="4">
        <v>1</v>
      </c>
      <c r="M353" t="str">
        <f t="shared" si="5"/>
        <v>201953|00001234|00001234|2|13|D50.0|1</v>
      </c>
    </row>
    <row r="354" spans="2:13" x14ac:dyDescent="0.25">
      <c r="B354" s="7" t="s">
        <v>1186</v>
      </c>
      <c r="C354" s="4">
        <v>1</v>
      </c>
      <c r="E354">
        <v>201954</v>
      </c>
      <c r="F354" t="s">
        <v>2085</v>
      </c>
      <c r="G354" t="s">
        <v>2085</v>
      </c>
      <c r="H354">
        <v>2</v>
      </c>
      <c r="I354">
        <v>13</v>
      </c>
      <c r="J354" s="7" t="s">
        <v>6</v>
      </c>
      <c r="K354" s="4">
        <v>1</v>
      </c>
      <c r="M354" t="str">
        <f t="shared" si="5"/>
        <v>201954|00001234|00001234|2|13|F20.0|1</v>
      </c>
    </row>
    <row r="355" spans="2:13" x14ac:dyDescent="0.25">
      <c r="B355" s="7" t="s">
        <v>1204</v>
      </c>
      <c r="C355" s="4">
        <v>1</v>
      </c>
      <c r="E355">
        <v>201955</v>
      </c>
      <c r="F355" t="s">
        <v>2085</v>
      </c>
      <c r="G355" t="s">
        <v>2085</v>
      </c>
      <c r="H355">
        <v>2</v>
      </c>
      <c r="I355">
        <v>13</v>
      </c>
      <c r="J355" s="7" t="s">
        <v>7</v>
      </c>
      <c r="K355" s="4">
        <v>1</v>
      </c>
      <c r="M355" t="str">
        <f t="shared" si="5"/>
        <v>201955|00001234|00001234|2|13|F41.2|1</v>
      </c>
    </row>
    <row r="356" spans="2:13" x14ac:dyDescent="0.25">
      <c r="B356" s="7" t="s">
        <v>1211</v>
      </c>
      <c r="C356" s="4">
        <v>1</v>
      </c>
      <c r="E356">
        <v>201956</v>
      </c>
      <c r="F356" t="s">
        <v>2085</v>
      </c>
      <c r="G356" t="s">
        <v>2085</v>
      </c>
      <c r="H356">
        <v>2</v>
      </c>
      <c r="I356">
        <v>13</v>
      </c>
      <c r="J356" s="7" t="s">
        <v>41</v>
      </c>
      <c r="K356" s="4">
        <v>1</v>
      </c>
      <c r="M356" t="str">
        <f t="shared" si="5"/>
        <v>201956|00001234|00001234|2|13|F60.8|1</v>
      </c>
    </row>
    <row r="357" spans="2:13" x14ac:dyDescent="0.25">
      <c r="B357" s="7" t="s">
        <v>22</v>
      </c>
      <c r="C357" s="4">
        <v>2</v>
      </c>
      <c r="E357">
        <v>201957</v>
      </c>
      <c r="F357" t="s">
        <v>2085</v>
      </c>
      <c r="G357" t="s">
        <v>2085</v>
      </c>
      <c r="H357">
        <v>2</v>
      </c>
      <c r="I357">
        <v>13</v>
      </c>
      <c r="J357" s="7" t="s">
        <v>253</v>
      </c>
      <c r="K357" s="4">
        <v>1</v>
      </c>
      <c r="M357" t="str">
        <f t="shared" si="5"/>
        <v>201957|00001234|00001234|2|13|H04.6|1</v>
      </c>
    </row>
    <row r="358" spans="2:13" x14ac:dyDescent="0.25">
      <c r="B358" s="7" t="s">
        <v>9</v>
      </c>
      <c r="C358" s="4">
        <v>1</v>
      </c>
      <c r="E358">
        <v>201958</v>
      </c>
      <c r="F358" t="s">
        <v>2085</v>
      </c>
      <c r="G358" t="s">
        <v>2085</v>
      </c>
      <c r="H358">
        <v>2</v>
      </c>
      <c r="I358">
        <v>13</v>
      </c>
      <c r="J358" s="7" t="s">
        <v>1240</v>
      </c>
      <c r="K358" s="4">
        <v>1</v>
      </c>
      <c r="M358" t="str">
        <f t="shared" si="5"/>
        <v>201958|00001234|00001234|2|13|H05.8|1</v>
      </c>
    </row>
    <row r="359" spans="2:13" x14ac:dyDescent="0.25">
      <c r="B359" s="7" t="s">
        <v>10</v>
      </c>
      <c r="C359" s="4">
        <v>1</v>
      </c>
      <c r="E359">
        <v>201959</v>
      </c>
      <c r="F359" t="s">
        <v>2085</v>
      </c>
      <c r="G359" t="s">
        <v>2085</v>
      </c>
      <c r="H359">
        <v>2</v>
      </c>
      <c r="I359">
        <v>13</v>
      </c>
      <c r="J359" s="7" t="s">
        <v>1241</v>
      </c>
      <c r="K359" s="4">
        <v>1</v>
      </c>
      <c r="M359" t="str">
        <f t="shared" si="5"/>
        <v>201959|00001234|00001234|2|13|H05.9|1</v>
      </c>
    </row>
    <row r="360" spans="2:13" x14ac:dyDescent="0.25">
      <c r="B360" s="7" t="s">
        <v>21</v>
      </c>
      <c r="C360" s="4">
        <v>3</v>
      </c>
      <c r="E360">
        <v>201960</v>
      </c>
      <c r="F360" t="s">
        <v>2085</v>
      </c>
      <c r="G360" t="s">
        <v>2085</v>
      </c>
      <c r="H360">
        <v>2</v>
      </c>
      <c r="I360">
        <v>13</v>
      </c>
      <c r="J360" s="7" t="s">
        <v>1064</v>
      </c>
      <c r="K360" s="4">
        <v>1</v>
      </c>
      <c r="M360" t="str">
        <f t="shared" si="5"/>
        <v>201960|00001234|00001234|2|13|I22.9|1</v>
      </c>
    </row>
    <row r="361" spans="2:13" x14ac:dyDescent="0.25">
      <c r="B361" s="7" t="s">
        <v>16</v>
      </c>
      <c r="C361" s="4">
        <v>2</v>
      </c>
      <c r="E361">
        <v>201961</v>
      </c>
      <c r="F361" t="s">
        <v>2085</v>
      </c>
      <c r="G361" t="s">
        <v>2085</v>
      </c>
      <c r="H361">
        <v>2</v>
      </c>
      <c r="I361">
        <v>13</v>
      </c>
      <c r="J361" s="7" t="s">
        <v>1070</v>
      </c>
      <c r="K361" s="4">
        <v>1</v>
      </c>
      <c r="M361" t="str">
        <f t="shared" si="5"/>
        <v>201961|00001234|00001234|2|13|I23.6|1</v>
      </c>
    </row>
    <row r="362" spans="2:13" x14ac:dyDescent="0.25">
      <c r="B362" s="7" t="s">
        <v>17</v>
      </c>
      <c r="C362" s="4">
        <v>1</v>
      </c>
      <c r="E362">
        <v>201962</v>
      </c>
      <c r="F362" t="s">
        <v>2085</v>
      </c>
      <c r="G362" t="s">
        <v>2085</v>
      </c>
      <c r="H362">
        <v>2</v>
      </c>
      <c r="I362">
        <v>13</v>
      </c>
      <c r="J362" s="7" t="s">
        <v>1079</v>
      </c>
      <c r="K362" s="4">
        <v>1</v>
      </c>
      <c r="M362" t="str">
        <f t="shared" si="5"/>
        <v>201962|00001234|00001234|2|13|I25.4|1</v>
      </c>
    </row>
    <row r="363" spans="2:13" x14ac:dyDescent="0.25">
      <c r="B363" s="7" t="s">
        <v>193</v>
      </c>
      <c r="C363" s="4">
        <v>1</v>
      </c>
      <c r="E363">
        <v>201963</v>
      </c>
      <c r="F363" t="s">
        <v>2085</v>
      </c>
      <c r="G363" t="s">
        <v>2085</v>
      </c>
      <c r="H363">
        <v>2</v>
      </c>
      <c r="I363">
        <v>13</v>
      </c>
      <c r="J363" s="7" t="s">
        <v>1084</v>
      </c>
      <c r="K363" s="4">
        <v>1</v>
      </c>
      <c r="M363" t="str">
        <f t="shared" si="5"/>
        <v>201963|00001234|00001234|2|13|I27.8|1</v>
      </c>
    </row>
    <row r="364" spans="2:13" x14ac:dyDescent="0.25">
      <c r="B364" s="7" t="s">
        <v>993</v>
      </c>
      <c r="C364" s="4">
        <v>1</v>
      </c>
      <c r="E364">
        <v>201964</v>
      </c>
      <c r="F364" t="s">
        <v>2085</v>
      </c>
      <c r="G364" t="s">
        <v>2085</v>
      </c>
      <c r="H364">
        <v>2</v>
      </c>
      <c r="I364">
        <v>13</v>
      </c>
      <c r="J364" s="7" t="s">
        <v>1201</v>
      </c>
      <c r="K364" s="4">
        <v>1</v>
      </c>
      <c r="M364" t="str">
        <f t="shared" si="5"/>
        <v>201964|00001234|00001234|2|13|K13.2|1</v>
      </c>
    </row>
    <row r="365" spans="2:13" x14ac:dyDescent="0.25">
      <c r="B365" s="7" t="s">
        <v>1004</v>
      </c>
      <c r="C365" s="4">
        <v>1</v>
      </c>
      <c r="E365">
        <v>201965</v>
      </c>
      <c r="F365" t="s">
        <v>2085</v>
      </c>
      <c r="G365" t="s">
        <v>2085</v>
      </c>
      <c r="H365">
        <v>2</v>
      </c>
      <c r="I365">
        <v>13</v>
      </c>
      <c r="J365" s="7" t="s">
        <v>1208</v>
      </c>
      <c r="K365" s="4">
        <v>1</v>
      </c>
      <c r="M365" t="str">
        <f t="shared" si="5"/>
        <v>201965|00001234|00001234|2|13|K14.2|1</v>
      </c>
    </row>
    <row r="366" spans="2:13" x14ac:dyDescent="0.25">
      <c r="B366" s="7" t="s">
        <v>1005</v>
      </c>
      <c r="C366" s="4">
        <v>1</v>
      </c>
      <c r="E366">
        <v>201966</v>
      </c>
      <c r="F366" t="s">
        <v>2085</v>
      </c>
      <c r="G366" t="s">
        <v>2085</v>
      </c>
      <c r="H366">
        <v>2</v>
      </c>
      <c r="I366">
        <v>13</v>
      </c>
      <c r="J366" s="7" t="s">
        <v>22</v>
      </c>
      <c r="K366" s="4">
        <v>1</v>
      </c>
      <c r="M366" t="str">
        <f t="shared" si="5"/>
        <v>201966|00001234|00001234|2|13|K21.0|1</v>
      </c>
    </row>
    <row r="367" spans="2:13" x14ac:dyDescent="0.25">
      <c r="B367" s="7" t="s">
        <v>1008</v>
      </c>
      <c r="C367" s="4">
        <v>1</v>
      </c>
      <c r="E367">
        <v>201967</v>
      </c>
      <c r="F367" t="s">
        <v>2085</v>
      </c>
      <c r="G367" t="s">
        <v>2085</v>
      </c>
      <c r="H367">
        <v>2</v>
      </c>
      <c r="I367">
        <v>13</v>
      </c>
      <c r="J367" s="7" t="s">
        <v>11</v>
      </c>
      <c r="K367" s="4">
        <v>1</v>
      </c>
      <c r="M367" t="str">
        <f t="shared" si="5"/>
        <v>201967|00001234|00001234|2|13|K21.9|1</v>
      </c>
    </row>
    <row r="368" spans="2:13" x14ac:dyDescent="0.25">
      <c r="B368" s="7" t="s">
        <v>1019</v>
      </c>
      <c r="C368" s="4">
        <v>1</v>
      </c>
      <c r="E368">
        <v>201968</v>
      </c>
      <c r="F368" t="s">
        <v>2085</v>
      </c>
      <c r="G368" t="s">
        <v>2085</v>
      </c>
      <c r="H368">
        <v>2</v>
      </c>
      <c r="I368">
        <v>13</v>
      </c>
      <c r="J368" s="7" t="s">
        <v>9</v>
      </c>
      <c r="K368" s="4">
        <v>1</v>
      </c>
      <c r="M368" t="str">
        <f t="shared" si="5"/>
        <v>201968|00001234|00001234|2|13|K29.3|1</v>
      </c>
    </row>
    <row r="369" spans="2:13" x14ac:dyDescent="0.25">
      <c r="B369" s="7" t="s">
        <v>1023</v>
      </c>
      <c r="C369" s="4">
        <v>1</v>
      </c>
      <c r="E369">
        <v>201969</v>
      </c>
      <c r="F369" t="s">
        <v>2085</v>
      </c>
      <c r="G369" t="s">
        <v>2085</v>
      </c>
      <c r="H369">
        <v>2</v>
      </c>
      <c r="I369">
        <v>13</v>
      </c>
      <c r="J369" s="7" t="s">
        <v>10</v>
      </c>
      <c r="K369" s="4">
        <v>1</v>
      </c>
      <c r="M369" t="str">
        <f t="shared" si="5"/>
        <v>201969|00001234|00001234|2|13|K29.5|1</v>
      </c>
    </row>
    <row r="370" spans="2:13" x14ac:dyDescent="0.25">
      <c r="B370" s="7" t="s">
        <v>109</v>
      </c>
      <c r="C370" s="4">
        <v>1</v>
      </c>
      <c r="E370">
        <v>201970</v>
      </c>
      <c r="F370" t="s">
        <v>2085</v>
      </c>
      <c r="G370" t="s">
        <v>2085</v>
      </c>
      <c r="H370">
        <v>2</v>
      </c>
      <c r="I370">
        <v>13</v>
      </c>
      <c r="J370" s="7" t="s">
        <v>87</v>
      </c>
      <c r="K370" s="4">
        <v>1</v>
      </c>
      <c r="M370" t="str">
        <f t="shared" si="5"/>
        <v>201970|00001234|00001234|2|13|K44.9|1</v>
      </c>
    </row>
    <row r="371" spans="2:13" x14ac:dyDescent="0.25">
      <c r="B371" s="7" t="s">
        <v>967</v>
      </c>
      <c r="C371" s="4">
        <v>1</v>
      </c>
      <c r="E371">
        <v>201971</v>
      </c>
      <c r="F371" t="s">
        <v>2085</v>
      </c>
      <c r="G371" t="s">
        <v>2085</v>
      </c>
      <c r="H371">
        <v>2</v>
      </c>
      <c r="I371">
        <v>13</v>
      </c>
      <c r="J371" s="7" t="s">
        <v>33</v>
      </c>
      <c r="K371" s="4">
        <v>2</v>
      </c>
      <c r="M371" t="str">
        <f t="shared" si="5"/>
        <v>201971|00001234|00001234|2|13|K58.0|2</v>
      </c>
    </row>
    <row r="372" spans="2:13" x14ac:dyDescent="0.25">
      <c r="B372" s="7" t="s">
        <v>969</v>
      </c>
      <c r="C372" s="4">
        <v>1</v>
      </c>
      <c r="E372">
        <v>201972</v>
      </c>
      <c r="F372" t="s">
        <v>2085</v>
      </c>
      <c r="G372" t="s">
        <v>2085</v>
      </c>
      <c r="H372">
        <v>2</v>
      </c>
      <c r="I372">
        <v>13</v>
      </c>
      <c r="J372" s="7" t="s">
        <v>994</v>
      </c>
      <c r="K372" s="4">
        <v>1</v>
      </c>
      <c r="M372" t="str">
        <f t="shared" si="5"/>
        <v>201972|00001234|00001234|2|13|O81.2|1</v>
      </c>
    </row>
    <row r="373" spans="2:13" x14ac:dyDescent="0.25">
      <c r="B373" s="7" t="s">
        <v>1103</v>
      </c>
      <c r="C373" s="4">
        <v>1</v>
      </c>
      <c r="E373">
        <v>201973</v>
      </c>
      <c r="F373" t="s">
        <v>2085</v>
      </c>
      <c r="G373" t="s">
        <v>2085</v>
      </c>
      <c r="H373">
        <v>2</v>
      </c>
      <c r="I373">
        <v>13</v>
      </c>
      <c r="J373" s="7" t="s">
        <v>1009</v>
      </c>
      <c r="K373" s="4">
        <v>1</v>
      </c>
      <c r="M373" t="str">
        <f t="shared" si="5"/>
        <v>201973|00001234|00001234|2|13|O98.1|1</v>
      </c>
    </row>
    <row r="374" spans="2:13" x14ac:dyDescent="0.25">
      <c r="B374" s="7" t="s">
        <v>1104</v>
      </c>
      <c r="C374" s="4">
        <v>1</v>
      </c>
      <c r="E374">
        <v>201974</v>
      </c>
      <c r="F374" t="s">
        <v>2085</v>
      </c>
      <c r="G374" t="s">
        <v>2085</v>
      </c>
      <c r="H374">
        <v>2</v>
      </c>
      <c r="I374">
        <v>13</v>
      </c>
      <c r="J374" s="7" t="s">
        <v>1015</v>
      </c>
      <c r="K374" s="4">
        <v>1</v>
      </c>
      <c r="M374" t="str">
        <f t="shared" si="5"/>
        <v>201974|00001234|00001234|2|13|O98.8|1</v>
      </c>
    </row>
    <row r="375" spans="2:13" x14ac:dyDescent="0.25">
      <c r="B375" s="7" t="s">
        <v>344</v>
      </c>
      <c r="C375" s="4">
        <v>1</v>
      </c>
      <c r="E375">
        <v>201975</v>
      </c>
      <c r="F375" t="s">
        <v>2085</v>
      </c>
      <c r="G375" t="s">
        <v>2085</v>
      </c>
      <c r="H375">
        <v>2</v>
      </c>
      <c r="I375">
        <v>13</v>
      </c>
      <c r="J375" s="7" t="s">
        <v>1017</v>
      </c>
      <c r="K375" s="4">
        <v>1</v>
      </c>
      <c r="M375" t="str">
        <f t="shared" si="5"/>
        <v>201975|00001234|00001234|2|13|O99.0|1</v>
      </c>
    </row>
    <row r="376" spans="2:13" x14ac:dyDescent="0.25">
      <c r="B376" s="7" t="s">
        <v>1114</v>
      </c>
      <c r="C376" s="4">
        <v>1</v>
      </c>
      <c r="E376">
        <v>201976</v>
      </c>
      <c r="F376" t="s">
        <v>2085</v>
      </c>
      <c r="G376" t="s">
        <v>2085</v>
      </c>
      <c r="H376">
        <v>2</v>
      </c>
      <c r="I376">
        <v>13</v>
      </c>
      <c r="J376" s="7" t="s">
        <v>301</v>
      </c>
      <c r="K376" s="4">
        <v>1</v>
      </c>
      <c r="M376" t="str">
        <f t="shared" si="5"/>
        <v>201976|00001234|00001234|2|13|O99.3|1</v>
      </c>
    </row>
    <row r="377" spans="2:13" x14ac:dyDescent="0.25">
      <c r="B377" s="7" t="s">
        <v>1119</v>
      </c>
      <c r="C377" s="4">
        <v>1</v>
      </c>
      <c r="E377">
        <v>201977</v>
      </c>
      <c r="F377" t="s">
        <v>2085</v>
      </c>
      <c r="G377" t="s">
        <v>2085</v>
      </c>
      <c r="H377">
        <v>2</v>
      </c>
      <c r="I377">
        <v>13</v>
      </c>
      <c r="J377" s="7" t="s">
        <v>1024</v>
      </c>
      <c r="K377" s="4">
        <v>1</v>
      </c>
      <c r="M377" t="str">
        <f t="shared" si="5"/>
        <v>201977|00001234|00001234|2|13|O99.8|1</v>
      </c>
    </row>
    <row r="378" spans="2:13" x14ac:dyDescent="0.25">
      <c r="B378" s="7" t="s">
        <v>973</v>
      </c>
      <c r="C378" s="4">
        <v>1</v>
      </c>
      <c r="E378">
        <v>201978</v>
      </c>
      <c r="F378" t="s">
        <v>2085</v>
      </c>
      <c r="G378" t="s">
        <v>2085</v>
      </c>
      <c r="H378">
        <v>2</v>
      </c>
      <c r="I378">
        <v>13</v>
      </c>
      <c r="J378" s="7" t="s">
        <v>1026</v>
      </c>
      <c r="K378" s="4">
        <v>1</v>
      </c>
      <c r="M378" t="str">
        <f t="shared" si="5"/>
        <v>201978|00001234|00001234|2|13|Q50.0|1</v>
      </c>
    </row>
    <row r="379" spans="2:13" x14ac:dyDescent="0.25">
      <c r="B379" s="7" t="s">
        <v>986</v>
      </c>
      <c r="C379" s="4">
        <v>1</v>
      </c>
      <c r="E379">
        <v>201979</v>
      </c>
      <c r="F379" t="s">
        <v>2085</v>
      </c>
      <c r="G379" t="s">
        <v>2085</v>
      </c>
      <c r="H379">
        <v>2</v>
      </c>
      <c r="I379">
        <v>13</v>
      </c>
      <c r="J379" s="7" t="s">
        <v>1027</v>
      </c>
      <c r="K379" s="4">
        <v>1</v>
      </c>
      <c r="M379" t="str">
        <f t="shared" si="5"/>
        <v>201979|00001234|00001234|2|13|Q50.1|1</v>
      </c>
    </row>
    <row r="380" spans="2:13" x14ac:dyDescent="0.25">
      <c r="B380" s="5">
        <v>13</v>
      </c>
      <c r="C380" s="4">
        <v>43</v>
      </c>
      <c r="E380">
        <v>201980</v>
      </c>
      <c r="F380" t="s">
        <v>2085</v>
      </c>
      <c r="G380" t="s">
        <v>2085</v>
      </c>
      <c r="H380">
        <v>2</v>
      </c>
      <c r="I380">
        <v>13</v>
      </c>
      <c r="J380" s="7" t="s">
        <v>1032</v>
      </c>
      <c r="K380" s="4">
        <v>1</v>
      </c>
      <c r="M380" t="str">
        <f t="shared" si="5"/>
        <v>201980|00001234|00001234|2|13|Q50.6|1</v>
      </c>
    </row>
    <row r="381" spans="2:13" x14ac:dyDescent="0.25">
      <c r="B381" s="7" t="s">
        <v>57</v>
      </c>
      <c r="C381" s="4">
        <v>1</v>
      </c>
      <c r="E381">
        <v>201981</v>
      </c>
      <c r="F381" t="s">
        <v>2085</v>
      </c>
      <c r="G381" t="s">
        <v>2085</v>
      </c>
      <c r="H381">
        <v>2</v>
      </c>
      <c r="I381">
        <v>13</v>
      </c>
      <c r="J381" s="7" t="s">
        <v>1046</v>
      </c>
      <c r="K381" s="4">
        <v>1</v>
      </c>
      <c r="M381" t="str">
        <f t="shared" si="5"/>
        <v>201981|00001234|00001234|2|13|Q52.3|1</v>
      </c>
    </row>
    <row r="382" spans="2:13" x14ac:dyDescent="0.25">
      <c r="B382" s="7" t="s">
        <v>6</v>
      </c>
      <c r="C382" s="4">
        <v>1</v>
      </c>
      <c r="E382">
        <v>201982</v>
      </c>
      <c r="F382" t="s">
        <v>2085</v>
      </c>
      <c r="G382" t="s">
        <v>2085</v>
      </c>
      <c r="H382">
        <v>2</v>
      </c>
      <c r="I382">
        <v>13</v>
      </c>
      <c r="J382" s="7" t="s">
        <v>1047</v>
      </c>
      <c r="K382" s="4">
        <v>1</v>
      </c>
      <c r="M382" t="str">
        <f t="shared" si="5"/>
        <v>201982|00001234|00001234|2|13|Q52.4|1</v>
      </c>
    </row>
    <row r="383" spans="2:13" x14ac:dyDescent="0.25">
      <c r="B383" s="7" t="s">
        <v>7</v>
      </c>
      <c r="C383" s="4">
        <v>1</v>
      </c>
      <c r="E383">
        <v>201983</v>
      </c>
      <c r="F383" t="s">
        <v>2085</v>
      </c>
      <c r="G383" t="s">
        <v>2085</v>
      </c>
      <c r="H383">
        <v>2</v>
      </c>
      <c r="I383">
        <v>13</v>
      </c>
      <c r="J383" s="7" t="s">
        <v>1048</v>
      </c>
      <c r="K383" s="4">
        <v>1</v>
      </c>
      <c r="M383" t="str">
        <f t="shared" si="5"/>
        <v>201983|00001234|00001234|2|13|Q52.5|1</v>
      </c>
    </row>
    <row r="384" spans="2:13" x14ac:dyDescent="0.25">
      <c r="B384" s="7" t="s">
        <v>41</v>
      </c>
      <c r="C384" s="4">
        <v>1</v>
      </c>
      <c r="E384">
        <v>201984</v>
      </c>
      <c r="F384" t="s">
        <v>2085</v>
      </c>
      <c r="G384" t="s">
        <v>2085</v>
      </c>
      <c r="H384">
        <v>2</v>
      </c>
      <c r="I384">
        <v>13</v>
      </c>
      <c r="J384" s="7" t="s">
        <v>942</v>
      </c>
      <c r="K384" s="4">
        <v>1</v>
      </c>
      <c r="M384" t="str">
        <f t="shared" si="5"/>
        <v>201984|00001234|00001234|2|13|Q97.0|1</v>
      </c>
    </row>
    <row r="385" spans="2:13" x14ac:dyDescent="0.25">
      <c r="B385" s="7" t="s">
        <v>253</v>
      </c>
      <c r="C385" s="4">
        <v>1</v>
      </c>
      <c r="E385">
        <v>201985</v>
      </c>
      <c r="F385" t="s">
        <v>2085</v>
      </c>
      <c r="G385" t="s">
        <v>2085</v>
      </c>
      <c r="H385">
        <v>2</v>
      </c>
      <c r="I385">
        <v>13</v>
      </c>
      <c r="J385" s="7" t="s">
        <v>950</v>
      </c>
      <c r="K385" s="4">
        <v>1</v>
      </c>
      <c r="M385" t="str">
        <f t="shared" si="5"/>
        <v>201985|00001234|00001234|2|13|R87.2|1</v>
      </c>
    </row>
    <row r="386" spans="2:13" x14ac:dyDescent="0.25">
      <c r="B386" s="7" t="s">
        <v>1240</v>
      </c>
      <c r="C386" s="4">
        <v>1</v>
      </c>
      <c r="E386">
        <v>201986</v>
      </c>
      <c r="F386" t="s">
        <v>2085</v>
      </c>
      <c r="G386" t="s">
        <v>2085</v>
      </c>
      <c r="H386">
        <v>2</v>
      </c>
      <c r="I386">
        <v>13</v>
      </c>
      <c r="J386" s="7" t="s">
        <v>951</v>
      </c>
      <c r="K386" s="4">
        <v>1</v>
      </c>
      <c r="M386" t="str">
        <f t="shared" si="5"/>
        <v>201986|00001234|00001234|2|13|R87.3|1</v>
      </c>
    </row>
    <row r="387" spans="2:13" x14ac:dyDescent="0.25">
      <c r="B387" s="7" t="s">
        <v>1241</v>
      </c>
      <c r="C387" s="4">
        <v>1</v>
      </c>
      <c r="E387">
        <v>201987</v>
      </c>
      <c r="F387" t="s">
        <v>2085</v>
      </c>
      <c r="G387" t="s">
        <v>2085</v>
      </c>
      <c r="H387">
        <v>2</v>
      </c>
      <c r="I387">
        <v>13</v>
      </c>
      <c r="J387" s="7" t="s">
        <v>962</v>
      </c>
      <c r="K387" s="4">
        <v>1</v>
      </c>
      <c r="M387" t="str">
        <f t="shared" si="5"/>
        <v>201987|00001234|00001234|2|13|T19.2|1</v>
      </c>
    </row>
    <row r="388" spans="2:13" x14ac:dyDescent="0.25">
      <c r="B388" s="7" t="s">
        <v>1064</v>
      </c>
      <c r="C388" s="4">
        <v>1</v>
      </c>
      <c r="E388">
        <v>201988</v>
      </c>
      <c r="F388" t="s">
        <v>2085</v>
      </c>
      <c r="G388" t="s">
        <v>2085</v>
      </c>
      <c r="H388">
        <v>2</v>
      </c>
      <c r="I388">
        <v>13</v>
      </c>
      <c r="J388" s="7" t="s">
        <v>1112</v>
      </c>
      <c r="K388" s="4">
        <v>2</v>
      </c>
      <c r="M388" t="str">
        <f t="shared" si="5"/>
        <v>201988|00001234|00001234|2|13|Z11.2|2</v>
      </c>
    </row>
    <row r="389" spans="2:13" x14ac:dyDescent="0.25">
      <c r="B389" s="7" t="s">
        <v>1070</v>
      </c>
      <c r="C389" s="4">
        <v>1</v>
      </c>
      <c r="E389">
        <v>201989</v>
      </c>
      <c r="F389" t="s">
        <v>2085</v>
      </c>
      <c r="G389" t="s">
        <v>2085</v>
      </c>
      <c r="H389">
        <v>2</v>
      </c>
      <c r="I389">
        <v>13</v>
      </c>
      <c r="J389" s="7" t="s">
        <v>1113</v>
      </c>
      <c r="K389" s="4">
        <v>1</v>
      </c>
      <c r="M389" t="str">
        <f t="shared" si="5"/>
        <v>201989|00001234|00001234|2|13|Z11.3|1</v>
      </c>
    </row>
    <row r="390" spans="2:13" x14ac:dyDescent="0.25">
      <c r="B390" s="7" t="s">
        <v>1079</v>
      </c>
      <c r="C390" s="4">
        <v>1</v>
      </c>
      <c r="E390">
        <v>201990</v>
      </c>
      <c r="F390" t="s">
        <v>2085</v>
      </c>
      <c r="G390" t="s">
        <v>2085</v>
      </c>
      <c r="H390">
        <v>2</v>
      </c>
      <c r="I390">
        <v>13</v>
      </c>
      <c r="J390" s="7" t="s">
        <v>1118</v>
      </c>
      <c r="K390" s="4">
        <v>1</v>
      </c>
      <c r="M390" t="str">
        <f t="shared" si="5"/>
        <v>201990|00001234|00001234|2|13|Z11.9|1</v>
      </c>
    </row>
    <row r="391" spans="2:13" x14ac:dyDescent="0.25">
      <c r="B391" s="7" t="s">
        <v>1084</v>
      </c>
      <c r="C391" s="4">
        <v>1</v>
      </c>
      <c r="E391">
        <v>201991</v>
      </c>
      <c r="F391" t="s">
        <v>2085</v>
      </c>
      <c r="G391" t="s">
        <v>2085</v>
      </c>
      <c r="H391">
        <v>2</v>
      </c>
      <c r="I391">
        <v>13</v>
      </c>
      <c r="J391" s="7" t="s">
        <v>975</v>
      </c>
      <c r="K391" s="4">
        <v>1</v>
      </c>
      <c r="M391" t="str">
        <f t="shared" si="5"/>
        <v>201991|00001234|00001234|2|13|Z35.3|1</v>
      </c>
    </row>
    <row r="392" spans="2:13" x14ac:dyDescent="0.25">
      <c r="B392" s="7" t="s">
        <v>1201</v>
      </c>
      <c r="C392" s="4">
        <v>1</v>
      </c>
      <c r="E392">
        <v>201992</v>
      </c>
      <c r="F392" t="s">
        <v>2085</v>
      </c>
      <c r="G392" t="s">
        <v>2085</v>
      </c>
      <c r="H392">
        <v>2</v>
      </c>
      <c r="I392">
        <v>13</v>
      </c>
      <c r="J392" s="7" t="s">
        <v>983</v>
      </c>
      <c r="K392" s="4">
        <v>1</v>
      </c>
      <c r="M392" t="str">
        <f t="shared" ref="M392:M455" si="6">CONCATENATE(E392,"|",F392,"|",G392,"|",H392,"|",I392,"|",J392,"|",K392)</f>
        <v>201992|00001234|00001234|2|13|Z36.4|1</v>
      </c>
    </row>
    <row r="393" spans="2:13" x14ac:dyDescent="0.25">
      <c r="B393" s="7" t="s">
        <v>1208</v>
      </c>
      <c r="C393" s="4">
        <v>1</v>
      </c>
      <c r="E393">
        <v>201993</v>
      </c>
      <c r="F393" t="s">
        <v>2085</v>
      </c>
      <c r="G393" t="s">
        <v>2085</v>
      </c>
      <c r="H393">
        <v>2</v>
      </c>
      <c r="I393">
        <v>13</v>
      </c>
      <c r="J393" s="7" t="s">
        <v>984</v>
      </c>
      <c r="K393" s="4">
        <v>1</v>
      </c>
      <c r="M393" t="str">
        <f t="shared" si="6"/>
        <v>201993|00001234|00001234|2|13|Z36.5|1</v>
      </c>
    </row>
    <row r="394" spans="2:13" x14ac:dyDescent="0.25">
      <c r="B394" s="7" t="s">
        <v>22</v>
      </c>
      <c r="C394" s="4">
        <v>1</v>
      </c>
      <c r="E394">
        <v>201994</v>
      </c>
      <c r="F394" t="s">
        <v>2085</v>
      </c>
      <c r="G394" t="s">
        <v>2085</v>
      </c>
      <c r="H394">
        <v>2</v>
      </c>
      <c r="I394">
        <v>14</v>
      </c>
      <c r="J394" s="7" t="s">
        <v>25</v>
      </c>
      <c r="K394" s="4">
        <v>1</v>
      </c>
      <c r="M394" t="str">
        <f t="shared" si="6"/>
        <v>201994|00001234|00001234|2|14|D12.3|1</v>
      </c>
    </row>
    <row r="395" spans="2:13" x14ac:dyDescent="0.25">
      <c r="B395" s="7" t="s">
        <v>11</v>
      </c>
      <c r="C395" s="4">
        <v>1</v>
      </c>
      <c r="E395">
        <v>201995</v>
      </c>
      <c r="F395" t="s">
        <v>2085</v>
      </c>
      <c r="G395" t="s">
        <v>2085</v>
      </c>
      <c r="H395">
        <v>2</v>
      </c>
      <c r="I395">
        <v>14</v>
      </c>
      <c r="J395" s="7" t="s">
        <v>134</v>
      </c>
      <c r="K395" s="4">
        <v>1</v>
      </c>
      <c r="M395" t="str">
        <f t="shared" si="6"/>
        <v>201995|00001234|00001234|2|14|D12.4|1</v>
      </c>
    </row>
    <row r="396" spans="2:13" x14ac:dyDescent="0.25">
      <c r="B396" s="7" t="s">
        <v>9</v>
      </c>
      <c r="C396" s="4">
        <v>1</v>
      </c>
      <c r="E396">
        <v>201996</v>
      </c>
      <c r="F396" t="s">
        <v>2085</v>
      </c>
      <c r="G396" t="s">
        <v>2085</v>
      </c>
      <c r="H396">
        <v>2</v>
      </c>
      <c r="I396">
        <v>14</v>
      </c>
      <c r="J396" s="7" t="s">
        <v>18</v>
      </c>
      <c r="K396" s="4">
        <v>1</v>
      </c>
      <c r="M396" t="str">
        <f t="shared" si="6"/>
        <v>201996|00001234|00001234|2|14|F32.2|1</v>
      </c>
    </row>
    <row r="397" spans="2:13" x14ac:dyDescent="0.25">
      <c r="B397" s="7" t="s">
        <v>10</v>
      </c>
      <c r="C397" s="4">
        <v>1</v>
      </c>
      <c r="E397">
        <v>201997</v>
      </c>
      <c r="F397" t="s">
        <v>2085</v>
      </c>
      <c r="G397" t="s">
        <v>2085</v>
      </c>
      <c r="H397">
        <v>2</v>
      </c>
      <c r="I397">
        <v>14</v>
      </c>
      <c r="J397" s="7" t="s">
        <v>260</v>
      </c>
      <c r="K397" s="4">
        <v>1</v>
      </c>
      <c r="M397" t="str">
        <f t="shared" si="6"/>
        <v>201997|00001234|00001234|2|14|H02.8|1</v>
      </c>
    </row>
    <row r="398" spans="2:13" x14ac:dyDescent="0.25">
      <c r="B398" s="7" t="s">
        <v>87</v>
      </c>
      <c r="C398" s="4">
        <v>1</v>
      </c>
      <c r="E398">
        <v>201998</v>
      </c>
      <c r="F398" t="s">
        <v>2085</v>
      </c>
      <c r="G398" t="s">
        <v>2085</v>
      </c>
      <c r="H398">
        <v>2</v>
      </c>
      <c r="I398">
        <v>14</v>
      </c>
      <c r="J398" s="7" t="s">
        <v>311</v>
      </c>
      <c r="K398" s="4">
        <v>1</v>
      </c>
      <c r="M398" t="str">
        <f t="shared" si="6"/>
        <v>201998|00001234|00001234|2|14|H02.9|1</v>
      </c>
    </row>
    <row r="399" spans="2:13" x14ac:dyDescent="0.25">
      <c r="B399" s="7" t="s">
        <v>33</v>
      </c>
      <c r="C399" s="4">
        <v>2</v>
      </c>
      <c r="E399">
        <v>201999</v>
      </c>
      <c r="F399" t="s">
        <v>2085</v>
      </c>
      <c r="G399" t="s">
        <v>2085</v>
      </c>
      <c r="H399">
        <v>2</v>
      </c>
      <c r="I399">
        <v>14</v>
      </c>
      <c r="J399" s="7" t="s">
        <v>1233</v>
      </c>
      <c r="K399" s="4">
        <v>1</v>
      </c>
      <c r="M399" t="str">
        <f t="shared" si="6"/>
        <v>201999|00001234|00001234|2|14|H04.3|1</v>
      </c>
    </row>
    <row r="400" spans="2:13" x14ac:dyDescent="0.25">
      <c r="B400" s="7" t="s">
        <v>994</v>
      </c>
      <c r="C400" s="4">
        <v>1</v>
      </c>
      <c r="E400">
        <v>202000</v>
      </c>
      <c r="F400" t="s">
        <v>2085</v>
      </c>
      <c r="G400" t="s">
        <v>2085</v>
      </c>
      <c r="H400">
        <v>2</v>
      </c>
      <c r="I400">
        <v>14</v>
      </c>
      <c r="J400" s="7" t="s">
        <v>1081</v>
      </c>
      <c r="K400" s="4">
        <v>1</v>
      </c>
      <c r="M400" t="str">
        <f t="shared" si="6"/>
        <v>202000|00001234|00001234|2|14|I25.8|1</v>
      </c>
    </row>
    <row r="401" spans="2:13" x14ac:dyDescent="0.25">
      <c r="B401" s="7" t="s">
        <v>1009</v>
      </c>
      <c r="C401" s="4">
        <v>1</v>
      </c>
      <c r="E401">
        <v>202001</v>
      </c>
      <c r="F401" t="s">
        <v>2085</v>
      </c>
      <c r="G401" t="s">
        <v>2085</v>
      </c>
      <c r="H401">
        <v>2</v>
      </c>
      <c r="I401">
        <v>14</v>
      </c>
      <c r="J401" s="7" t="s">
        <v>135</v>
      </c>
      <c r="K401" s="4">
        <v>1</v>
      </c>
      <c r="M401" t="str">
        <f t="shared" si="6"/>
        <v>202001|00001234|00001234|2|14|I27.0|1</v>
      </c>
    </row>
    <row r="402" spans="2:13" x14ac:dyDescent="0.25">
      <c r="B402" s="7" t="s">
        <v>1015</v>
      </c>
      <c r="C402" s="4">
        <v>1</v>
      </c>
      <c r="E402">
        <v>202002</v>
      </c>
      <c r="F402" t="s">
        <v>2085</v>
      </c>
      <c r="G402" t="s">
        <v>2085</v>
      </c>
      <c r="H402">
        <v>2</v>
      </c>
      <c r="I402">
        <v>14</v>
      </c>
      <c r="J402" s="7" t="s">
        <v>1168</v>
      </c>
      <c r="K402" s="4">
        <v>1</v>
      </c>
      <c r="M402" t="str">
        <f t="shared" si="6"/>
        <v>202002|00001234|00001234|2|14|K06.9|1</v>
      </c>
    </row>
    <row r="403" spans="2:13" x14ac:dyDescent="0.25">
      <c r="B403" s="7" t="s">
        <v>1017</v>
      </c>
      <c r="C403" s="4">
        <v>1</v>
      </c>
      <c r="E403">
        <v>202003</v>
      </c>
      <c r="F403" t="s">
        <v>2085</v>
      </c>
      <c r="G403" t="s">
        <v>2085</v>
      </c>
      <c r="H403">
        <v>2</v>
      </c>
      <c r="I403">
        <v>14</v>
      </c>
      <c r="J403" s="7" t="s">
        <v>1169</v>
      </c>
      <c r="K403" s="4">
        <v>1</v>
      </c>
      <c r="M403" t="str">
        <f t="shared" si="6"/>
        <v>202003|00001234|00001234|2|14|K07.0|1</v>
      </c>
    </row>
    <row r="404" spans="2:13" x14ac:dyDescent="0.25">
      <c r="B404" s="7" t="s">
        <v>301</v>
      </c>
      <c r="C404" s="4">
        <v>1</v>
      </c>
      <c r="E404">
        <v>202004</v>
      </c>
      <c r="F404" t="s">
        <v>2085</v>
      </c>
      <c r="G404" t="s">
        <v>2085</v>
      </c>
      <c r="H404">
        <v>2</v>
      </c>
      <c r="I404">
        <v>14</v>
      </c>
      <c r="J404" s="7" t="s">
        <v>163</v>
      </c>
      <c r="K404" s="4">
        <v>1</v>
      </c>
      <c r="M404" t="str">
        <f t="shared" si="6"/>
        <v>202004|00001234|00001234|2|14|K10.0|1</v>
      </c>
    </row>
    <row r="405" spans="2:13" x14ac:dyDescent="0.25">
      <c r="B405" s="7" t="s">
        <v>1024</v>
      </c>
      <c r="C405" s="4">
        <v>1</v>
      </c>
      <c r="E405">
        <v>202005</v>
      </c>
      <c r="F405" t="s">
        <v>2085</v>
      </c>
      <c r="G405" t="s">
        <v>2085</v>
      </c>
      <c r="H405">
        <v>2</v>
      </c>
      <c r="I405">
        <v>14</v>
      </c>
      <c r="J405" s="7" t="s">
        <v>1208</v>
      </c>
      <c r="K405" s="4">
        <v>1</v>
      </c>
      <c r="M405" t="str">
        <f t="shared" si="6"/>
        <v>202005|00001234|00001234|2|14|K14.2|1</v>
      </c>
    </row>
    <row r="406" spans="2:13" x14ac:dyDescent="0.25">
      <c r="B406" s="7" t="s">
        <v>1026</v>
      </c>
      <c r="C406" s="4">
        <v>1</v>
      </c>
      <c r="E406">
        <v>202006</v>
      </c>
      <c r="F406" t="s">
        <v>2085</v>
      </c>
      <c r="G406" t="s">
        <v>2085</v>
      </c>
      <c r="H406">
        <v>2</v>
      </c>
      <c r="I406">
        <v>14</v>
      </c>
      <c r="J406" s="7" t="s">
        <v>288</v>
      </c>
      <c r="K406" s="4">
        <v>1</v>
      </c>
      <c r="M406" t="str">
        <f t="shared" si="6"/>
        <v>202006|00001234|00001234|2|14|K14.5|1</v>
      </c>
    </row>
    <row r="407" spans="2:13" x14ac:dyDescent="0.25">
      <c r="B407" s="7" t="s">
        <v>1027</v>
      </c>
      <c r="C407" s="4">
        <v>1</v>
      </c>
      <c r="E407">
        <v>202007</v>
      </c>
      <c r="F407" t="s">
        <v>2085</v>
      </c>
      <c r="G407" t="s">
        <v>2085</v>
      </c>
      <c r="H407">
        <v>2</v>
      </c>
      <c r="I407">
        <v>14</v>
      </c>
      <c r="J407" s="7" t="s">
        <v>11</v>
      </c>
      <c r="K407" s="4">
        <v>2</v>
      </c>
      <c r="M407" t="str">
        <f t="shared" si="6"/>
        <v>202007|00001234|00001234|2|14|K21.9|2</v>
      </c>
    </row>
    <row r="408" spans="2:13" x14ac:dyDescent="0.25">
      <c r="B408" s="7" t="s">
        <v>1032</v>
      </c>
      <c r="C408" s="4">
        <v>1</v>
      </c>
      <c r="E408">
        <v>202008</v>
      </c>
      <c r="F408" t="s">
        <v>2085</v>
      </c>
      <c r="G408" t="s">
        <v>2085</v>
      </c>
      <c r="H408">
        <v>2</v>
      </c>
      <c r="I408">
        <v>14</v>
      </c>
      <c r="J408" s="7" t="s">
        <v>9</v>
      </c>
      <c r="K408" s="4">
        <v>4</v>
      </c>
      <c r="M408" t="str">
        <f t="shared" si="6"/>
        <v>202008|00001234|00001234|2|14|K29.3|4</v>
      </c>
    </row>
    <row r="409" spans="2:13" x14ac:dyDescent="0.25">
      <c r="B409" s="7" t="s">
        <v>1046</v>
      </c>
      <c r="C409" s="4">
        <v>1</v>
      </c>
      <c r="E409">
        <v>202009</v>
      </c>
      <c r="F409" t="s">
        <v>2085</v>
      </c>
      <c r="G409" t="s">
        <v>2085</v>
      </c>
      <c r="H409">
        <v>2</v>
      </c>
      <c r="I409">
        <v>14</v>
      </c>
      <c r="J409" s="7" t="s">
        <v>10</v>
      </c>
      <c r="K409" s="4">
        <v>1</v>
      </c>
      <c r="M409" t="str">
        <f t="shared" si="6"/>
        <v>202009|00001234|00001234|2|14|K29.5|1</v>
      </c>
    </row>
    <row r="410" spans="2:13" x14ac:dyDescent="0.25">
      <c r="B410" s="7" t="s">
        <v>1047</v>
      </c>
      <c r="C410" s="4">
        <v>1</v>
      </c>
      <c r="E410">
        <v>202010</v>
      </c>
      <c r="F410" t="s">
        <v>2085</v>
      </c>
      <c r="G410" t="s">
        <v>2085</v>
      </c>
      <c r="H410">
        <v>2</v>
      </c>
      <c r="I410">
        <v>14</v>
      </c>
      <c r="J410" s="7" t="s">
        <v>24</v>
      </c>
      <c r="K410" s="4">
        <v>1</v>
      </c>
      <c r="M410" t="str">
        <f t="shared" si="6"/>
        <v>202010|00001234|00001234|2|14|K30.X|1</v>
      </c>
    </row>
    <row r="411" spans="2:13" x14ac:dyDescent="0.25">
      <c r="B411" s="7" t="s">
        <v>1048</v>
      </c>
      <c r="C411" s="4">
        <v>1</v>
      </c>
      <c r="E411">
        <v>202011</v>
      </c>
      <c r="F411" t="s">
        <v>2085</v>
      </c>
      <c r="G411" t="s">
        <v>2085</v>
      </c>
      <c r="H411">
        <v>2</v>
      </c>
      <c r="I411">
        <v>14</v>
      </c>
      <c r="J411" s="7" t="s">
        <v>21</v>
      </c>
      <c r="K411" s="4">
        <v>1</v>
      </c>
      <c r="M411" t="str">
        <f t="shared" si="6"/>
        <v>202011|00001234|00001234|2|14|K59.0|1</v>
      </c>
    </row>
    <row r="412" spans="2:13" x14ac:dyDescent="0.25">
      <c r="B412" s="7" t="s">
        <v>942</v>
      </c>
      <c r="C412" s="4">
        <v>1</v>
      </c>
      <c r="E412">
        <v>202012</v>
      </c>
      <c r="F412" t="s">
        <v>2085</v>
      </c>
      <c r="G412" t="s">
        <v>2085</v>
      </c>
      <c r="H412">
        <v>2</v>
      </c>
      <c r="I412">
        <v>14</v>
      </c>
      <c r="J412" s="7" t="s">
        <v>17</v>
      </c>
      <c r="K412" s="4">
        <v>1</v>
      </c>
      <c r="M412" t="str">
        <f t="shared" si="6"/>
        <v>202012|00001234|00001234|2|14|K76.3|1</v>
      </c>
    </row>
    <row r="413" spans="2:13" x14ac:dyDescent="0.25">
      <c r="B413" s="7" t="s">
        <v>950</v>
      </c>
      <c r="C413" s="4">
        <v>1</v>
      </c>
      <c r="E413">
        <v>202013</v>
      </c>
      <c r="F413" t="s">
        <v>2085</v>
      </c>
      <c r="G413" t="s">
        <v>2085</v>
      </c>
      <c r="H413">
        <v>2</v>
      </c>
      <c r="I413">
        <v>14</v>
      </c>
      <c r="J413" s="7" t="s">
        <v>144</v>
      </c>
      <c r="K413" s="4">
        <v>1</v>
      </c>
      <c r="M413" t="str">
        <f t="shared" si="6"/>
        <v>202013|00001234|00001234|2|14|M54.1|1</v>
      </c>
    </row>
    <row r="414" spans="2:13" x14ac:dyDescent="0.25">
      <c r="B414" s="7" t="s">
        <v>951</v>
      </c>
      <c r="C414" s="4">
        <v>1</v>
      </c>
      <c r="E414">
        <v>202014</v>
      </c>
      <c r="F414" t="s">
        <v>2085</v>
      </c>
      <c r="G414" t="s">
        <v>2085</v>
      </c>
      <c r="H414">
        <v>2</v>
      </c>
      <c r="I414">
        <v>14</v>
      </c>
      <c r="J414" s="7" t="s">
        <v>1008</v>
      </c>
      <c r="K414" s="4">
        <v>1</v>
      </c>
      <c r="M414" t="str">
        <f t="shared" si="6"/>
        <v>202014|00001234|00001234|2|14|O98.0|1</v>
      </c>
    </row>
    <row r="415" spans="2:13" x14ac:dyDescent="0.25">
      <c r="B415" s="7" t="s">
        <v>962</v>
      </c>
      <c r="C415" s="4">
        <v>1</v>
      </c>
      <c r="E415">
        <v>202015</v>
      </c>
      <c r="F415" t="s">
        <v>2085</v>
      </c>
      <c r="G415" t="s">
        <v>2085</v>
      </c>
      <c r="H415">
        <v>2</v>
      </c>
      <c r="I415">
        <v>14</v>
      </c>
      <c r="J415" s="7" t="s">
        <v>1014</v>
      </c>
      <c r="K415" s="4">
        <v>1</v>
      </c>
      <c r="M415" t="str">
        <f t="shared" si="6"/>
        <v>202015|00001234|00001234|2|14|O98.6|1</v>
      </c>
    </row>
    <row r="416" spans="2:13" x14ac:dyDescent="0.25">
      <c r="B416" s="7" t="s">
        <v>1112</v>
      </c>
      <c r="C416" s="4">
        <v>2</v>
      </c>
      <c r="E416">
        <v>202016</v>
      </c>
      <c r="F416" t="s">
        <v>2085</v>
      </c>
      <c r="G416" t="s">
        <v>2085</v>
      </c>
      <c r="H416">
        <v>2</v>
      </c>
      <c r="I416">
        <v>14</v>
      </c>
      <c r="J416" s="7" t="s">
        <v>1020</v>
      </c>
      <c r="K416" s="4">
        <v>1</v>
      </c>
      <c r="M416" t="str">
        <f t="shared" si="6"/>
        <v>202016|00001234|00001234|2|14|O99.4|1</v>
      </c>
    </row>
    <row r="417" spans="2:13" x14ac:dyDescent="0.25">
      <c r="B417" s="7" t="s">
        <v>1113</v>
      </c>
      <c r="C417" s="4">
        <v>1</v>
      </c>
      <c r="E417">
        <v>202017</v>
      </c>
      <c r="F417" t="s">
        <v>2085</v>
      </c>
      <c r="G417" t="s">
        <v>2085</v>
      </c>
      <c r="H417">
        <v>2</v>
      </c>
      <c r="I417">
        <v>14</v>
      </c>
      <c r="J417" s="7" t="s">
        <v>1022</v>
      </c>
      <c r="K417" s="4">
        <v>1</v>
      </c>
      <c r="M417" t="str">
        <f t="shared" si="6"/>
        <v>202017|00001234|00001234|2|14|O99.6|1</v>
      </c>
    </row>
    <row r="418" spans="2:13" x14ac:dyDescent="0.25">
      <c r="B418" s="7" t="s">
        <v>1118</v>
      </c>
      <c r="C418" s="4">
        <v>1</v>
      </c>
      <c r="E418">
        <v>202018</v>
      </c>
      <c r="F418" t="s">
        <v>2085</v>
      </c>
      <c r="G418" t="s">
        <v>2085</v>
      </c>
      <c r="H418">
        <v>2</v>
      </c>
      <c r="I418">
        <v>14</v>
      </c>
      <c r="J418" s="7" t="s">
        <v>1025</v>
      </c>
      <c r="K418" s="4">
        <v>1</v>
      </c>
      <c r="M418" t="str">
        <f t="shared" si="6"/>
        <v>202018|00001234|00001234|2|14|P54.6|1</v>
      </c>
    </row>
    <row r="419" spans="2:13" x14ac:dyDescent="0.25">
      <c r="B419" s="7" t="s">
        <v>975</v>
      </c>
      <c r="C419" s="4">
        <v>1</v>
      </c>
      <c r="E419">
        <v>202019</v>
      </c>
      <c r="F419" t="s">
        <v>2085</v>
      </c>
      <c r="G419" t="s">
        <v>2085</v>
      </c>
      <c r="H419">
        <v>2</v>
      </c>
      <c r="I419">
        <v>14</v>
      </c>
      <c r="J419" s="7" t="s">
        <v>1028</v>
      </c>
      <c r="K419" s="4">
        <v>1</v>
      </c>
      <c r="M419" t="str">
        <f t="shared" si="6"/>
        <v>202019|00001234|00001234|2|14|Q50.2|1</v>
      </c>
    </row>
    <row r="420" spans="2:13" x14ac:dyDescent="0.25">
      <c r="B420" s="7" t="s">
        <v>983</v>
      </c>
      <c r="C420" s="4">
        <v>1</v>
      </c>
      <c r="E420">
        <v>202020</v>
      </c>
      <c r="F420" t="s">
        <v>2085</v>
      </c>
      <c r="G420" t="s">
        <v>2085</v>
      </c>
      <c r="H420">
        <v>2</v>
      </c>
      <c r="I420">
        <v>14</v>
      </c>
      <c r="J420" s="7" t="s">
        <v>1029</v>
      </c>
      <c r="K420" s="4">
        <v>1</v>
      </c>
      <c r="M420" t="str">
        <f t="shared" si="6"/>
        <v>202020|00001234|00001234|2|14|Q50.3|1</v>
      </c>
    </row>
    <row r="421" spans="2:13" x14ac:dyDescent="0.25">
      <c r="B421" s="7" t="s">
        <v>984</v>
      </c>
      <c r="C421" s="4">
        <v>1</v>
      </c>
      <c r="E421">
        <v>202021</v>
      </c>
      <c r="F421" t="s">
        <v>2085</v>
      </c>
      <c r="G421" t="s">
        <v>2085</v>
      </c>
      <c r="H421">
        <v>2</v>
      </c>
      <c r="I421">
        <v>14</v>
      </c>
      <c r="J421" s="7" t="s">
        <v>1030</v>
      </c>
      <c r="K421" s="4">
        <v>1</v>
      </c>
      <c r="M421" t="str">
        <f t="shared" si="6"/>
        <v>202021|00001234|00001234|2|14|Q50.4|1</v>
      </c>
    </row>
    <row r="422" spans="2:13" x14ac:dyDescent="0.25">
      <c r="B422" s="5">
        <v>14</v>
      </c>
      <c r="C422" s="4">
        <v>44</v>
      </c>
      <c r="E422">
        <v>202022</v>
      </c>
      <c r="F422" t="s">
        <v>2085</v>
      </c>
      <c r="G422" t="s">
        <v>2085</v>
      </c>
      <c r="H422">
        <v>2</v>
      </c>
      <c r="I422">
        <v>14</v>
      </c>
      <c r="J422" s="7" t="s">
        <v>1033</v>
      </c>
      <c r="K422" s="4">
        <v>1</v>
      </c>
      <c r="M422" t="str">
        <f t="shared" si="6"/>
        <v>202022|00001234|00001234|2|14|Q51.0|1</v>
      </c>
    </row>
    <row r="423" spans="2:13" x14ac:dyDescent="0.25">
      <c r="B423" s="7" t="s">
        <v>25</v>
      </c>
      <c r="C423" s="4">
        <v>1</v>
      </c>
      <c r="E423">
        <v>202023</v>
      </c>
      <c r="F423" t="s">
        <v>2085</v>
      </c>
      <c r="G423" t="s">
        <v>2085</v>
      </c>
      <c r="H423">
        <v>2</v>
      </c>
      <c r="I423">
        <v>14</v>
      </c>
      <c r="J423" s="7" t="s">
        <v>1034</v>
      </c>
      <c r="K423" s="4">
        <v>1</v>
      </c>
      <c r="M423" t="str">
        <f t="shared" si="6"/>
        <v>202023|00001234|00001234|2|14|Q51.1|1</v>
      </c>
    </row>
    <row r="424" spans="2:13" x14ac:dyDescent="0.25">
      <c r="B424" s="7" t="s">
        <v>134</v>
      </c>
      <c r="C424" s="4">
        <v>1</v>
      </c>
      <c r="E424">
        <v>202024</v>
      </c>
      <c r="F424" t="s">
        <v>2085</v>
      </c>
      <c r="G424" t="s">
        <v>2085</v>
      </c>
      <c r="H424">
        <v>2</v>
      </c>
      <c r="I424">
        <v>14</v>
      </c>
      <c r="J424" s="7" t="s">
        <v>1038</v>
      </c>
      <c r="K424" s="4">
        <v>2</v>
      </c>
      <c r="M424" t="str">
        <f t="shared" si="6"/>
        <v>202024|00001234|00001234|2|14|Q51.5|2</v>
      </c>
    </row>
    <row r="425" spans="2:13" x14ac:dyDescent="0.25">
      <c r="B425" s="7" t="s">
        <v>18</v>
      </c>
      <c r="C425" s="4">
        <v>1</v>
      </c>
      <c r="E425">
        <v>202025</v>
      </c>
      <c r="F425" t="s">
        <v>2085</v>
      </c>
      <c r="G425" t="s">
        <v>2085</v>
      </c>
      <c r="H425">
        <v>2</v>
      </c>
      <c r="I425">
        <v>14</v>
      </c>
      <c r="J425" s="7" t="s">
        <v>1045</v>
      </c>
      <c r="K425" s="4">
        <v>1</v>
      </c>
      <c r="M425" t="str">
        <f t="shared" si="6"/>
        <v>202025|00001234|00001234|2|14|Q52.2|1</v>
      </c>
    </row>
    <row r="426" spans="2:13" x14ac:dyDescent="0.25">
      <c r="B426" s="7" t="s">
        <v>260</v>
      </c>
      <c r="C426" s="4">
        <v>1</v>
      </c>
      <c r="E426">
        <v>202026</v>
      </c>
      <c r="F426" t="s">
        <v>2085</v>
      </c>
      <c r="G426" t="s">
        <v>2085</v>
      </c>
      <c r="H426">
        <v>2</v>
      </c>
      <c r="I426">
        <v>14</v>
      </c>
      <c r="J426" s="7" t="s">
        <v>1049</v>
      </c>
      <c r="K426" s="4">
        <v>1</v>
      </c>
      <c r="M426" t="str">
        <f t="shared" si="6"/>
        <v>202026|00001234|00001234|2|14|Q52.6|1</v>
      </c>
    </row>
    <row r="427" spans="2:13" x14ac:dyDescent="0.25">
      <c r="B427" s="7" t="s">
        <v>311</v>
      </c>
      <c r="C427" s="4">
        <v>1</v>
      </c>
      <c r="E427">
        <v>202027</v>
      </c>
      <c r="F427" t="s">
        <v>2085</v>
      </c>
      <c r="G427" t="s">
        <v>2085</v>
      </c>
      <c r="H427">
        <v>2</v>
      </c>
      <c r="I427">
        <v>14</v>
      </c>
      <c r="J427" s="7" t="s">
        <v>947</v>
      </c>
      <c r="K427" s="4">
        <v>1</v>
      </c>
      <c r="M427" t="str">
        <f t="shared" si="6"/>
        <v>202027|00001234|00001234|2|14|Q97.9|1</v>
      </c>
    </row>
    <row r="428" spans="2:13" x14ac:dyDescent="0.25">
      <c r="B428" s="7" t="s">
        <v>1233</v>
      </c>
      <c r="C428" s="4">
        <v>1</v>
      </c>
      <c r="E428">
        <v>202028</v>
      </c>
      <c r="F428" t="s">
        <v>2085</v>
      </c>
      <c r="G428" t="s">
        <v>2085</v>
      </c>
      <c r="H428">
        <v>2</v>
      </c>
      <c r="I428">
        <v>14</v>
      </c>
      <c r="J428" s="7" t="s">
        <v>1097</v>
      </c>
      <c r="K428" s="4">
        <v>1</v>
      </c>
      <c r="M428" t="str">
        <f t="shared" si="6"/>
        <v>202028|00001234|00001234|2|14|Z02.3|1</v>
      </c>
    </row>
    <row r="429" spans="2:13" x14ac:dyDescent="0.25">
      <c r="B429" s="7" t="s">
        <v>1081</v>
      </c>
      <c r="C429" s="4">
        <v>1</v>
      </c>
      <c r="E429">
        <v>202029</v>
      </c>
      <c r="F429" t="s">
        <v>2085</v>
      </c>
      <c r="G429" t="s">
        <v>2085</v>
      </c>
      <c r="H429">
        <v>2</v>
      </c>
      <c r="I429">
        <v>14</v>
      </c>
      <c r="J429" s="7" t="s">
        <v>1106</v>
      </c>
      <c r="K429" s="4">
        <v>1</v>
      </c>
      <c r="M429" t="str">
        <f t="shared" si="6"/>
        <v>202029|00001234|00001234|2|14|Z10.1|1</v>
      </c>
    </row>
    <row r="430" spans="2:13" x14ac:dyDescent="0.25">
      <c r="B430" s="7" t="s">
        <v>135</v>
      </c>
      <c r="C430" s="4">
        <v>1</v>
      </c>
      <c r="E430">
        <v>202030</v>
      </c>
      <c r="F430" t="s">
        <v>2085</v>
      </c>
      <c r="G430" t="s">
        <v>2085</v>
      </c>
      <c r="H430">
        <v>2</v>
      </c>
      <c r="I430">
        <v>14</v>
      </c>
      <c r="J430" s="7" t="s">
        <v>1111</v>
      </c>
      <c r="K430" s="4">
        <v>1</v>
      </c>
      <c r="M430" t="str">
        <f t="shared" si="6"/>
        <v>202030|00001234|00001234|2|14|Z11.1|1</v>
      </c>
    </row>
    <row r="431" spans="2:13" x14ac:dyDescent="0.25">
      <c r="B431" s="7" t="s">
        <v>1168</v>
      </c>
      <c r="C431" s="4">
        <v>1</v>
      </c>
      <c r="E431">
        <v>202031</v>
      </c>
      <c r="F431" t="s">
        <v>2085</v>
      </c>
      <c r="G431" t="s">
        <v>2085</v>
      </c>
      <c r="H431">
        <v>2</v>
      </c>
      <c r="I431">
        <v>14</v>
      </c>
      <c r="J431" s="7" t="s">
        <v>1117</v>
      </c>
      <c r="K431" s="4">
        <v>1</v>
      </c>
      <c r="M431" t="str">
        <f t="shared" si="6"/>
        <v>202031|00001234|00001234|2|14|Z11.8|1</v>
      </c>
    </row>
    <row r="432" spans="2:13" x14ac:dyDescent="0.25">
      <c r="B432" s="7" t="s">
        <v>1169</v>
      </c>
      <c r="C432" s="4">
        <v>1</v>
      </c>
      <c r="E432">
        <v>202032</v>
      </c>
      <c r="F432" t="s">
        <v>2085</v>
      </c>
      <c r="G432" t="s">
        <v>2085</v>
      </c>
      <c r="H432">
        <v>2</v>
      </c>
      <c r="I432">
        <v>14</v>
      </c>
      <c r="J432" s="7" t="s">
        <v>2083</v>
      </c>
      <c r="K432" s="4">
        <v>1</v>
      </c>
      <c r="M432" t="str">
        <f t="shared" si="6"/>
        <v>202032|00001234|00001234|2|14|R50.X|1</v>
      </c>
    </row>
    <row r="433" spans="2:13" x14ac:dyDescent="0.25">
      <c r="B433" s="7" t="s">
        <v>163</v>
      </c>
      <c r="C433" s="4">
        <v>1</v>
      </c>
      <c r="E433">
        <v>202033</v>
      </c>
      <c r="F433" t="s">
        <v>2085</v>
      </c>
      <c r="G433" t="s">
        <v>2085</v>
      </c>
      <c r="H433">
        <v>2</v>
      </c>
      <c r="I433">
        <v>15</v>
      </c>
      <c r="J433" s="7" t="s">
        <v>27</v>
      </c>
      <c r="K433" s="4">
        <v>1</v>
      </c>
      <c r="M433" t="str">
        <f t="shared" si="6"/>
        <v>202033|00001234|00001234|2|15|B18.2|1</v>
      </c>
    </row>
    <row r="434" spans="2:13" x14ac:dyDescent="0.25">
      <c r="B434" s="7" t="s">
        <v>1208</v>
      </c>
      <c r="C434" s="4">
        <v>1</v>
      </c>
      <c r="E434">
        <v>202034</v>
      </c>
      <c r="F434" t="s">
        <v>2085</v>
      </c>
      <c r="G434" t="s">
        <v>2085</v>
      </c>
      <c r="H434">
        <v>2</v>
      </c>
      <c r="I434">
        <v>15</v>
      </c>
      <c r="J434" s="7" t="s">
        <v>47</v>
      </c>
      <c r="K434" s="4">
        <v>1</v>
      </c>
      <c r="M434" t="str">
        <f t="shared" si="6"/>
        <v>202034|00001234|00001234|2|15|C18.0|1</v>
      </c>
    </row>
    <row r="435" spans="2:13" x14ac:dyDescent="0.25">
      <c r="B435" s="7" t="s">
        <v>288</v>
      </c>
      <c r="C435" s="4">
        <v>1</v>
      </c>
      <c r="E435">
        <v>202035</v>
      </c>
      <c r="F435" t="s">
        <v>2085</v>
      </c>
      <c r="G435" t="s">
        <v>2085</v>
      </c>
      <c r="H435">
        <v>2</v>
      </c>
      <c r="I435">
        <v>15</v>
      </c>
      <c r="J435" s="7" t="s">
        <v>154</v>
      </c>
      <c r="K435" s="4">
        <v>1</v>
      </c>
      <c r="M435" t="str">
        <f t="shared" si="6"/>
        <v>202035|00001234|00001234|2|15|D13.1|1</v>
      </c>
    </row>
    <row r="436" spans="2:13" x14ac:dyDescent="0.25">
      <c r="B436" s="7" t="s">
        <v>11</v>
      </c>
      <c r="C436" s="4">
        <v>2</v>
      </c>
      <c r="E436">
        <v>202036</v>
      </c>
      <c r="F436" t="s">
        <v>2085</v>
      </c>
      <c r="G436" t="s">
        <v>2085</v>
      </c>
      <c r="H436">
        <v>2</v>
      </c>
      <c r="I436">
        <v>15</v>
      </c>
      <c r="J436" s="7" t="s">
        <v>30</v>
      </c>
      <c r="K436" s="4">
        <v>1</v>
      </c>
      <c r="M436" t="str">
        <f t="shared" si="6"/>
        <v>202036|00001234|00001234|2|15|D13.9|1</v>
      </c>
    </row>
    <row r="437" spans="2:13" x14ac:dyDescent="0.25">
      <c r="B437" s="7" t="s">
        <v>9</v>
      </c>
      <c r="C437" s="4">
        <v>4</v>
      </c>
      <c r="E437">
        <v>202037</v>
      </c>
      <c r="F437" t="s">
        <v>2085</v>
      </c>
      <c r="G437" t="s">
        <v>2085</v>
      </c>
      <c r="H437">
        <v>2</v>
      </c>
      <c r="I437">
        <v>15</v>
      </c>
      <c r="J437" s="7" t="s">
        <v>13</v>
      </c>
      <c r="K437" s="4">
        <v>2</v>
      </c>
      <c r="M437" t="str">
        <f t="shared" si="6"/>
        <v>202037|00001234|00001234|2|15|F33.1|2</v>
      </c>
    </row>
    <row r="438" spans="2:13" x14ac:dyDescent="0.25">
      <c r="B438" s="7" t="s">
        <v>10</v>
      </c>
      <c r="C438" s="4">
        <v>1</v>
      </c>
      <c r="E438">
        <v>202038</v>
      </c>
      <c r="F438" t="s">
        <v>2085</v>
      </c>
      <c r="G438" t="s">
        <v>2085</v>
      </c>
      <c r="H438">
        <v>2</v>
      </c>
      <c r="I438">
        <v>15</v>
      </c>
      <c r="J438" s="7" t="s">
        <v>36</v>
      </c>
      <c r="K438" s="4">
        <v>1</v>
      </c>
      <c r="M438" t="str">
        <f t="shared" si="6"/>
        <v>202038|00001234|00001234|2|15|F33.2|1</v>
      </c>
    </row>
    <row r="439" spans="2:13" x14ac:dyDescent="0.25">
      <c r="B439" s="7" t="s">
        <v>24</v>
      </c>
      <c r="C439" s="4">
        <v>1</v>
      </c>
      <c r="E439">
        <v>202039</v>
      </c>
      <c r="F439" t="s">
        <v>2085</v>
      </c>
      <c r="G439" t="s">
        <v>2085</v>
      </c>
      <c r="H439">
        <v>2</v>
      </c>
      <c r="I439">
        <v>15</v>
      </c>
      <c r="J439" s="7" t="s">
        <v>7</v>
      </c>
      <c r="K439" s="4">
        <v>1</v>
      </c>
      <c r="M439" t="str">
        <f t="shared" si="6"/>
        <v>202039|00001234|00001234|2|15|F41.2|1</v>
      </c>
    </row>
    <row r="440" spans="2:13" x14ac:dyDescent="0.25">
      <c r="B440" s="7" t="s">
        <v>21</v>
      </c>
      <c r="C440" s="4">
        <v>1</v>
      </c>
      <c r="E440">
        <v>202040</v>
      </c>
      <c r="F440" t="s">
        <v>2085</v>
      </c>
      <c r="G440" t="s">
        <v>2085</v>
      </c>
      <c r="H440">
        <v>2</v>
      </c>
      <c r="I440">
        <v>15</v>
      </c>
      <c r="J440" s="7" t="s">
        <v>1227</v>
      </c>
      <c r="K440" s="4">
        <v>1</v>
      </c>
      <c r="M440" t="str">
        <f t="shared" si="6"/>
        <v>202040|00001234|00001234|2|15|H02.7|1</v>
      </c>
    </row>
    <row r="441" spans="2:13" x14ac:dyDescent="0.25">
      <c r="B441" s="7" t="s">
        <v>17</v>
      </c>
      <c r="C441" s="4">
        <v>1</v>
      </c>
      <c r="E441">
        <v>202041</v>
      </c>
      <c r="F441" t="s">
        <v>2085</v>
      </c>
      <c r="G441" t="s">
        <v>2085</v>
      </c>
      <c r="H441">
        <v>2</v>
      </c>
      <c r="I441">
        <v>15</v>
      </c>
      <c r="J441" s="7" t="s">
        <v>1229</v>
      </c>
      <c r="K441" s="4">
        <v>1</v>
      </c>
      <c r="M441" t="str">
        <f t="shared" si="6"/>
        <v>202041|00001234|00001234|2|15|H03.1|1</v>
      </c>
    </row>
    <row r="442" spans="2:13" x14ac:dyDescent="0.25">
      <c r="B442" s="7" t="s">
        <v>144</v>
      </c>
      <c r="C442" s="4">
        <v>1</v>
      </c>
      <c r="E442">
        <v>202042</v>
      </c>
      <c r="F442" t="s">
        <v>2085</v>
      </c>
      <c r="G442" t="s">
        <v>2085</v>
      </c>
      <c r="H442">
        <v>2</v>
      </c>
      <c r="I442">
        <v>15</v>
      </c>
      <c r="J442" s="7" t="s">
        <v>351</v>
      </c>
      <c r="K442" s="4">
        <v>1</v>
      </c>
      <c r="M442" t="str">
        <f t="shared" si="6"/>
        <v>202042|00001234|00001234|2|15|H04.9|1</v>
      </c>
    </row>
    <row r="443" spans="2:13" x14ac:dyDescent="0.25">
      <c r="B443" s="7" t="s">
        <v>1008</v>
      </c>
      <c r="C443" s="4">
        <v>1</v>
      </c>
      <c r="E443">
        <v>202043</v>
      </c>
      <c r="F443" t="s">
        <v>2085</v>
      </c>
      <c r="G443" t="s">
        <v>2085</v>
      </c>
      <c r="H443">
        <v>2</v>
      </c>
      <c r="I443">
        <v>15</v>
      </c>
      <c r="J443" s="7" t="s">
        <v>1234</v>
      </c>
      <c r="K443" s="4">
        <v>1</v>
      </c>
      <c r="M443" t="str">
        <f t="shared" si="6"/>
        <v>202043|00001234|00001234|2|15|H05.0|1</v>
      </c>
    </row>
    <row r="444" spans="2:13" x14ac:dyDescent="0.25">
      <c r="B444" s="7" t="s">
        <v>1014</v>
      </c>
      <c r="C444" s="4">
        <v>1</v>
      </c>
      <c r="E444">
        <v>202044</v>
      </c>
      <c r="F444" t="s">
        <v>2085</v>
      </c>
      <c r="G444" t="s">
        <v>2085</v>
      </c>
      <c r="H444">
        <v>2</v>
      </c>
      <c r="I444">
        <v>15</v>
      </c>
      <c r="J444" s="7" t="s">
        <v>1240</v>
      </c>
      <c r="K444" s="4">
        <v>1</v>
      </c>
      <c r="M444" t="str">
        <f t="shared" si="6"/>
        <v>202044|00001234|00001234|2|15|H05.8|1</v>
      </c>
    </row>
    <row r="445" spans="2:13" x14ac:dyDescent="0.25">
      <c r="B445" s="7" t="s">
        <v>1020</v>
      </c>
      <c r="C445" s="4">
        <v>1</v>
      </c>
      <c r="E445">
        <v>202045</v>
      </c>
      <c r="F445" t="s">
        <v>2085</v>
      </c>
      <c r="G445" t="s">
        <v>2085</v>
      </c>
      <c r="H445">
        <v>2</v>
      </c>
      <c r="I445">
        <v>15</v>
      </c>
      <c r="J445" s="7" t="s">
        <v>99</v>
      </c>
      <c r="K445" s="4">
        <v>1</v>
      </c>
      <c r="M445" t="str">
        <f t="shared" si="6"/>
        <v>202045|00001234|00001234|2|15|I10.X|1</v>
      </c>
    </row>
    <row r="446" spans="2:13" x14ac:dyDescent="0.25">
      <c r="B446" s="7" t="s">
        <v>1022</v>
      </c>
      <c r="C446" s="4">
        <v>1</v>
      </c>
      <c r="E446">
        <v>202046</v>
      </c>
      <c r="F446" t="s">
        <v>2085</v>
      </c>
      <c r="G446" t="s">
        <v>2085</v>
      </c>
      <c r="H446">
        <v>2</v>
      </c>
      <c r="I446">
        <v>15</v>
      </c>
      <c r="J446" s="7" t="s">
        <v>1053</v>
      </c>
      <c r="K446" s="4">
        <v>1</v>
      </c>
      <c r="M446" t="str">
        <f t="shared" si="6"/>
        <v>202046|00001234|00001234|2|15|I12.9|1</v>
      </c>
    </row>
    <row r="447" spans="2:13" x14ac:dyDescent="0.25">
      <c r="B447" s="7" t="s">
        <v>1025</v>
      </c>
      <c r="C447" s="4">
        <v>1</v>
      </c>
      <c r="E447">
        <v>202047</v>
      </c>
      <c r="F447" t="s">
        <v>2085</v>
      </c>
      <c r="G447" t="s">
        <v>2085</v>
      </c>
      <c r="H447">
        <v>2</v>
      </c>
      <c r="I447">
        <v>15</v>
      </c>
      <c r="J447" s="7" t="s">
        <v>1056</v>
      </c>
      <c r="K447" s="4">
        <v>1</v>
      </c>
      <c r="M447" t="str">
        <f t="shared" si="6"/>
        <v>202047|00001234|00001234|2|15|I13.2|1</v>
      </c>
    </row>
    <row r="448" spans="2:13" x14ac:dyDescent="0.25">
      <c r="B448" s="7" t="s">
        <v>1028</v>
      </c>
      <c r="C448" s="4">
        <v>1</v>
      </c>
      <c r="E448">
        <v>202048</v>
      </c>
      <c r="F448" t="s">
        <v>2085</v>
      </c>
      <c r="G448" t="s">
        <v>2085</v>
      </c>
      <c r="H448">
        <v>2</v>
      </c>
      <c r="I448">
        <v>15</v>
      </c>
      <c r="J448" s="7" t="s">
        <v>290</v>
      </c>
      <c r="K448" s="4">
        <v>1</v>
      </c>
      <c r="M448" t="str">
        <f t="shared" si="6"/>
        <v>202048|00001234|00001234|2|15|I15.0|1</v>
      </c>
    </row>
    <row r="449" spans="2:13" x14ac:dyDescent="0.25">
      <c r="B449" s="7" t="s">
        <v>1029</v>
      </c>
      <c r="C449" s="4">
        <v>1</v>
      </c>
      <c r="E449">
        <v>202049</v>
      </c>
      <c r="F449" t="s">
        <v>2085</v>
      </c>
      <c r="G449" t="s">
        <v>2085</v>
      </c>
      <c r="H449">
        <v>2</v>
      </c>
      <c r="I449">
        <v>15</v>
      </c>
      <c r="J449" s="7" t="s">
        <v>1066</v>
      </c>
      <c r="K449" s="4">
        <v>1</v>
      </c>
      <c r="M449" t="str">
        <f t="shared" si="6"/>
        <v>202049|00001234|00001234|2|15|I23.2|1</v>
      </c>
    </row>
    <row r="450" spans="2:13" x14ac:dyDescent="0.25">
      <c r="B450" s="7" t="s">
        <v>1030</v>
      </c>
      <c r="C450" s="4">
        <v>1</v>
      </c>
      <c r="E450">
        <v>202050</v>
      </c>
      <c r="F450" t="s">
        <v>2085</v>
      </c>
      <c r="G450" t="s">
        <v>2085</v>
      </c>
      <c r="H450">
        <v>2</v>
      </c>
      <c r="I450">
        <v>15</v>
      </c>
      <c r="J450" s="7" t="s">
        <v>1068</v>
      </c>
      <c r="K450" s="4">
        <v>1</v>
      </c>
      <c r="M450" t="str">
        <f t="shared" si="6"/>
        <v>202050|00001234|00001234|2|15|I23.4|1</v>
      </c>
    </row>
    <row r="451" spans="2:13" x14ac:dyDescent="0.25">
      <c r="B451" s="7" t="s">
        <v>1033</v>
      </c>
      <c r="C451" s="4">
        <v>1</v>
      </c>
      <c r="E451">
        <v>202051</v>
      </c>
      <c r="F451" t="s">
        <v>2085</v>
      </c>
      <c r="G451" t="s">
        <v>2085</v>
      </c>
      <c r="H451">
        <v>2</v>
      </c>
      <c r="I451">
        <v>15</v>
      </c>
      <c r="J451" s="7" t="s">
        <v>1078</v>
      </c>
      <c r="K451" s="4">
        <v>1</v>
      </c>
      <c r="M451" t="str">
        <f t="shared" si="6"/>
        <v>202051|00001234|00001234|2|15|I25.3|1</v>
      </c>
    </row>
    <row r="452" spans="2:13" x14ac:dyDescent="0.25">
      <c r="B452" s="7" t="s">
        <v>1034</v>
      </c>
      <c r="C452" s="4">
        <v>1</v>
      </c>
      <c r="E452">
        <v>202052</v>
      </c>
      <c r="F452" t="s">
        <v>2085</v>
      </c>
      <c r="G452" t="s">
        <v>2085</v>
      </c>
      <c r="H452">
        <v>2</v>
      </c>
      <c r="I452">
        <v>15</v>
      </c>
      <c r="J452" s="7" t="s">
        <v>1079</v>
      </c>
      <c r="K452" s="4">
        <v>1</v>
      </c>
      <c r="M452" t="str">
        <f t="shared" si="6"/>
        <v>202052|00001234|00001234|2|15|I25.4|1</v>
      </c>
    </row>
    <row r="453" spans="2:13" x14ac:dyDescent="0.25">
      <c r="B453" s="7" t="s">
        <v>1038</v>
      </c>
      <c r="C453" s="4">
        <v>2</v>
      </c>
      <c r="E453">
        <v>202053</v>
      </c>
      <c r="F453" t="s">
        <v>2085</v>
      </c>
      <c r="G453" t="s">
        <v>2085</v>
      </c>
      <c r="H453">
        <v>2</v>
      </c>
      <c r="I453">
        <v>15</v>
      </c>
      <c r="J453" s="7" t="s">
        <v>173</v>
      </c>
      <c r="K453" s="4">
        <v>1</v>
      </c>
      <c r="M453" t="str">
        <f t="shared" si="6"/>
        <v>202053|00001234|00001234|2|15|I26.0|1</v>
      </c>
    </row>
    <row r="454" spans="2:13" x14ac:dyDescent="0.25">
      <c r="B454" s="7" t="s">
        <v>1045</v>
      </c>
      <c r="C454" s="4">
        <v>1</v>
      </c>
      <c r="E454">
        <v>202054</v>
      </c>
      <c r="F454" t="s">
        <v>2085</v>
      </c>
      <c r="G454" t="s">
        <v>2085</v>
      </c>
      <c r="H454">
        <v>2</v>
      </c>
      <c r="I454">
        <v>15</v>
      </c>
      <c r="J454" s="7" t="s">
        <v>125</v>
      </c>
      <c r="K454" s="4">
        <v>1</v>
      </c>
      <c r="M454" t="str">
        <f t="shared" si="6"/>
        <v>202054|00001234|00001234|2|15|I26.9|1</v>
      </c>
    </row>
    <row r="455" spans="2:13" x14ac:dyDescent="0.25">
      <c r="B455" s="7" t="s">
        <v>1049</v>
      </c>
      <c r="C455" s="4">
        <v>1</v>
      </c>
      <c r="E455">
        <v>202055</v>
      </c>
      <c r="F455" t="s">
        <v>2085</v>
      </c>
      <c r="G455" t="s">
        <v>2085</v>
      </c>
      <c r="H455">
        <v>2</v>
      </c>
      <c r="I455">
        <v>15</v>
      </c>
      <c r="J455" s="7" t="s">
        <v>1082</v>
      </c>
      <c r="K455" s="4">
        <v>1</v>
      </c>
      <c r="M455" t="str">
        <f t="shared" si="6"/>
        <v>202055|00001234|00001234|2|15|I27.1|1</v>
      </c>
    </row>
    <row r="456" spans="2:13" x14ac:dyDescent="0.25">
      <c r="B456" s="7" t="s">
        <v>947</v>
      </c>
      <c r="C456" s="4">
        <v>1</v>
      </c>
      <c r="E456">
        <v>202056</v>
      </c>
      <c r="F456" t="s">
        <v>2085</v>
      </c>
      <c r="G456" t="s">
        <v>2085</v>
      </c>
      <c r="H456">
        <v>2</v>
      </c>
      <c r="I456">
        <v>15</v>
      </c>
      <c r="J456" s="7" t="s">
        <v>1083</v>
      </c>
      <c r="K456" s="4">
        <v>1</v>
      </c>
      <c r="M456" t="str">
        <f t="shared" ref="M456:M515" si="7">CONCATENATE(E456,"|",F456,"|",G456,"|",H456,"|",I456,"|",J456,"|",K456)</f>
        <v>202056|00001234|00001234|2|15|I27.2|1</v>
      </c>
    </row>
    <row r="457" spans="2:13" x14ac:dyDescent="0.25">
      <c r="B457" s="7" t="s">
        <v>1097</v>
      </c>
      <c r="C457" s="4">
        <v>1</v>
      </c>
      <c r="E457">
        <v>202057</v>
      </c>
      <c r="F457" t="s">
        <v>2085</v>
      </c>
      <c r="G457" t="s">
        <v>2085</v>
      </c>
      <c r="H457">
        <v>2</v>
      </c>
      <c r="I457">
        <v>15</v>
      </c>
      <c r="J457" s="7" t="s">
        <v>1084</v>
      </c>
      <c r="K457" s="4">
        <v>1</v>
      </c>
      <c r="M457" t="str">
        <f t="shared" si="7"/>
        <v>202057|00001234|00001234|2|15|I27.8|1</v>
      </c>
    </row>
    <row r="458" spans="2:13" x14ac:dyDescent="0.25">
      <c r="B458" s="7" t="s">
        <v>1106</v>
      </c>
      <c r="C458" s="4">
        <v>1</v>
      </c>
      <c r="E458">
        <v>202058</v>
      </c>
      <c r="F458" t="s">
        <v>2085</v>
      </c>
      <c r="G458" t="s">
        <v>2085</v>
      </c>
      <c r="H458">
        <v>2</v>
      </c>
      <c r="I458">
        <v>15</v>
      </c>
      <c r="J458" s="7" t="s">
        <v>1156</v>
      </c>
      <c r="K458" s="4">
        <v>1</v>
      </c>
      <c r="M458" t="str">
        <f t="shared" si="7"/>
        <v>202058|00001234|00001234|2|15|K04.9|1</v>
      </c>
    </row>
    <row r="459" spans="2:13" x14ac:dyDescent="0.25">
      <c r="B459" s="7" t="s">
        <v>1111</v>
      </c>
      <c r="C459" s="4">
        <v>1</v>
      </c>
      <c r="E459">
        <v>202059</v>
      </c>
      <c r="F459" t="s">
        <v>2085</v>
      </c>
      <c r="G459" t="s">
        <v>2085</v>
      </c>
      <c r="H459">
        <v>2</v>
      </c>
      <c r="I459">
        <v>15</v>
      </c>
      <c r="J459" s="7" t="s">
        <v>1166</v>
      </c>
      <c r="K459" s="4">
        <v>1</v>
      </c>
      <c r="M459" t="str">
        <f t="shared" si="7"/>
        <v>202059|00001234|00001234|2|15|K06.2|1</v>
      </c>
    </row>
    <row r="460" spans="2:13" x14ac:dyDescent="0.25">
      <c r="B460" s="7" t="s">
        <v>1117</v>
      </c>
      <c r="C460" s="4">
        <v>1</v>
      </c>
      <c r="E460">
        <v>202060</v>
      </c>
      <c r="F460" t="s">
        <v>2085</v>
      </c>
      <c r="G460" t="s">
        <v>2085</v>
      </c>
      <c r="H460">
        <v>2</v>
      </c>
      <c r="I460">
        <v>15</v>
      </c>
      <c r="J460" s="7" t="s">
        <v>1178</v>
      </c>
      <c r="K460" s="4">
        <v>1</v>
      </c>
      <c r="M460" t="str">
        <f t="shared" si="7"/>
        <v>202060|00001234|00001234|2|15|K08.2|1</v>
      </c>
    </row>
    <row r="461" spans="2:13" x14ac:dyDescent="0.25">
      <c r="B461" s="7" t="s">
        <v>2083</v>
      </c>
      <c r="C461" s="4">
        <v>1</v>
      </c>
      <c r="E461">
        <v>202061</v>
      </c>
      <c r="F461" t="s">
        <v>2085</v>
      </c>
      <c r="G461" t="s">
        <v>2085</v>
      </c>
      <c r="H461">
        <v>2</v>
      </c>
      <c r="I461">
        <v>15</v>
      </c>
      <c r="J461" s="7" t="s">
        <v>1190</v>
      </c>
      <c r="K461" s="4">
        <v>1</v>
      </c>
      <c r="M461" t="str">
        <f t="shared" si="7"/>
        <v>202061|00001234|00001234|2|15|K10.9|1</v>
      </c>
    </row>
    <row r="462" spans="2:13" x14ac:dyDescent="0.25">
      <c r="B462" s="5">
        <v>15</v>
      </c>
      <c r="C462" s="4">
        <v>87</v>
      </c>
      <c r="E462">
        <v>202062</v>
      </c>
      <c r="F462" t="s">
        <v>2085</v>
      </c>
      <c r="G462" t="s">
        <v>2085</v>
      </c>
      <c r="H462">
        <v>2</v>
      </c>
      <c r="I462">
        <v>15</v>
      </c>
      <c r="J462" s="7" t="s">
        <v>1203</v>
      </c>
      <c r="K462" s="4">
        <v>1</v>
      </c>
      <c r="M462" t="str">
        <f t="shared" si="7"/>
        <v>202062|00001234|00001234|2|15|K13.4|1</v>
      </c>
    </row>
    <row r="463" spans="2:13" x14ac:dyDescent="0.25">
      <c r="B463" s="7" t="s">
        <v>27</v>
      </c>
      <c r="C463" s="4">
        <v>1</v>
      </c>
      <c r="E463">
        <v>202063</v>
      </c>
      <c r="F463" t="s">
        <v>2085</v>
      </c>
      <c r="G463" t="s">
        <v>2085</v>
      </c>
      <c r="H463">
        <v>2</v>
      </c>
      <c r="I463">
        <v>15</v>
      </c>
      <c r="J463" s="7" t="s">
        <v>1206</v>
      </c>
      <c r="K463" s="4">
        <v>1</v>
      </c>
      <c r="M463" t="str">
        <f t="shared" si="7"/>
        <v>202063|00001234|00001234|2|15|K13.7|1</v>
      </c>
    </row>
    <row r="464" spans="2:13" x14ac:dyDescent="0.25">
      <c r="B464" s="7" t="s">
        <v>47</v>
      </c>
      <c r="C464" s="4">
        <v>1</v>
      </c>
      <c r="E464">
        <v>202064</v>
      </c>
      <c r="F464" t="s">
        <v>2085</v>
      </c>
      <c r="G464" t="s">
        <v>2085</v>
      </c>
      <c r="H464">
        <v>2</v>
      </c>
      <c r="I464">
        <v>15</v>
      </c>
      <c r="J464" s="7" t="s">
        <v>1207</v>
      </c>
      <c r="K464" s="4">
        <v>1</v>
      </c>
      <c r="M464" t="str">
        <f t="shared" si="7"/>
        <v>202064|00001234|00001234|2|15|K14.1|1</v>
      </c>
    </row>
    <row r="465" spans="2:13" x14ac:dyDescent="0.25">
      <c r="B465" s="7" t="s">
        <v>154</v>
      </c>
      <c r="C465" s="4">
        <v>1</v>
      </c>
      <c r="E465">
        <v>202065</v>
      </c>
      <c r="F465" t="s">
        <v>2085</v>
      </c>
      <c r="G465" t="s">
        <v>2085</v>
      </c>
      <c r="H465">
        <v>2</v>
      </c>
      <c r="I465">
        <v>15</v>
      </c>
      <c r="J465" s="7" t="s">
        <v>1209</v>
      </c>
      <c r="K465" s="4">
        <v>1</v>
      </c>
      <c r="M465" t="str">
        <f t="shared" si="7"/>
        <v>202065|00001234|00001234|2|15|K14.3|1</v>
      </c>
    </row>
    <row r="466" spans="2:13" x14ac:dyDescent="0.25">
      <c r="B466" s="7" t="s">
        <v>30</v>
      </c>
      <c r="C466" s="4">
        <v>1</v>
      </c>
      <c r="E466">
        <v>202066</v>
      </c>
      <c r="F466" t="s">
        <v>2085</v>
      </c>
      <c r="G466" t="s">
        <v>2085</v>
      </c>
      <c r="H466">
        <v>2</v>
      </c>
      <c r="I466">
        <v>15</v>
      </c>
      <c r="J466" s="7" t="s">
        <v>11</v>
      </c>
      <c r="K466" s="4">
        <v>1</v>
      </c>
      <c r="M466" t="str">
        <f t="shared" si="7"/>
        <v>202066|00001234|00001234|2|15|K21.9|1</v>
      </c>
    </row>
    <row r="467" spans="2:13" x14ac:dyDescent="0.25">
      <c r="B467" s="7" t="s">
        <v>13</v>
      </c>
      <c r="C467" s="4">
        <v>2</v>
      </c>
      <c r="E467">
        <v>202067</v>
      </c>
      <c r="F467" t="s">
        <v>2085</v>
      </c>
      <c r="G467" t="s">
        <v>2085</v>
      </c>
      <c r="H467">
        <v>2</v>
      </c>
      <c r="I467">
        <v>15</v>
      </c>
      <c r="J467" s="7" t="s">
        <v>9</v>
      </c>
      <c r="K467" s="4">
        <v>1</v>
      </c>
      <c r="M467" t="str">
        <f t="shared" si="7"/>
        <v>202067|00001234|00001234|2|15|K29.3|1</v>
      </c>
    </row>
    <row r="468" spans="2:13" x14ac:dyDescent="0.25">
      <c r="B468" s="7" t="s">
        <v>36</v>
      </c>
      <c r="C468" s="4">
        <v>1</v>
      </c>
      <c r="E468">
        <v>202068</v>
      </c>
      <c r="F468" t="s">
        <v>2085</v>
      </c>
      <c r="G468" t="s">
        <v>2085</v>
      </c>
      <c r="H468">
        <v>2</v>
      </c>
      <c r="I468">
        <v>15</v>
      </c>
      <c r="J468" s="7" t="s">
        <v>10</v>
      </c>
      <c r="K468" s="4">
        <v>2</v>
      </c>
      <c r="M468" t="str">
        <f t="shared" si="7"/>
        <v>202068|00001234|00001234|2|15|K29.5|2</v>
      </c>
    </row>
    <row r="469" spans="2:13" x14ac:dyDescent="0.25">
      <c r="B469" s="7" t="s">
        <v>7</v>
      </c>
      <c r="C469" s="4">
        <v>1</v>
      </c>
      <c r="E469">
        <v>202069</v>
      </c>
      <c r="F469" t="s">
        <v>2085</v>
      </c>
      <c r="G469" t="s">
        <v>2085</v>
      </c>
      <c r="H469">
        <v>2</v>
      </c>
      <c r="I469">
        <v>15</v>
      </c>
      <c r="J469" s="7" t="s">
        <v>85</v>
      </c>
      <c r="K469" s="4">
        <v>1</v>
      </c>
      <c r="M469" t="str">
        <f t="shared" si="7"/>
        <v>202069|00001234|00001234|2|15|K57.0|1</v>
      </c>
    </row>
    <row r="470" spans="2:13" x14ac:dyDescent="0.25">
      <c r="B470" s="7" t="s">
        <v>1227</v>
      </c>
      <c r="C470" s="4">
        <v>1</v>
      </c>
      <c r="E470">
        <v>202070</v>
      </c>
      <c r="F470" t="s">
        <v>2085</v>
      </c>
      <c r="G470" t="s">
        <v>2085</v>
      </c>
      <c r="H470">
        <v>2</v>
      </c>
      <c r="I470">
        <v>15</v>
      </c>
      <c r="J470" s="7" t="s">
        <v>8</v>
      </c>
      <c r="K470" s="4">
        <v>3</v>
      </c>
      <c r="M470" t="str">
        <f t="shared" si="7"/>
        <v>202070|00001234|00001234|2|15|K74.0|3</v>
      </c>
    </row>
    <row r="471" spans="2:13" x14ac:dyDescent="0.25">
      <c r="B471" s="7" t="s">
        <v>1229</v>
      </c>
      <c r="C471" s="4">
        <v>1</v>
      </c>
      <c r="E471">
        <v>202071</v>
      </c>
      <c r="F471" t="s">
        <v>2085</v>
      </c>
      <c r="G471" t="s">
        <v>2085</v>
      </c>
      <c r="H471">
        <v>2</v>
      </c>
      <c r="I471">
        <v>15</v>
      </c>
      <c r="J471" s="7" t="s">
        <v>72</v>
      </c>
      <c r="K471" s="4">
        <v>1</v>
      </c>
      <c r="M471" t="str">
        <f t="shared" si="7"/>
        <v>202071|00001234|00001234|2|15|K80.5|1</v>
      </c>
    </row>
    <row r="472" spans="2:13" x14ac:dyDescent="0.25">
      <c r="B472" s="7" t="s">
        <v>351</v>
      </c>
      <c r="C472" s="4">
        <v>1</v>
      </c>
      <c r="E472">
        <v>202072</v>
      </c>
      <c r="F472" t="s">
        <v>2085</v>
      </c>
      <c r="G472" t="s">
        <v>2085</v>
      </c>
      <c r="H472">
        <v>2</v>
      </c>
      <c r="I472">
        <v>15</v>
      </c>
      <c r="J472" s="7" t="s">
        <v>989</v>
      </c>
      <c r="K472" s="4">
        <v>1</v>
      </c>
      <c r="M472" t="str">
        <f t="shared" si="7"/>
        <v>202072|00001234|00001234|2|15|O80.1|1</v>
      </c>
    </row>
    <row r="473" spans="2:13" x14ac:dyDescent="0.25">
      <c r="B473" s="7" t="s">
        <v>1234</v>
      </c>
      <c r="C473" s="4">
        <v>1</v>
      </c>
      <c r="E473">
        <v>202073</v>
      </c>
      <c r="F473" t="s">
        <v>2085</v>
      </c>
      <c r="G473" t="s">
        <v>2085</v>
      </c>
      <c r="H473">
        <v>2</v>
      </c>
      <c r="I473">
        <v>15</v>
      </c>
      <c r="J473" s="7" t="s">
        <v>991</v>
      </c>
      <c r="K473" s="4">
        <v>1</v>
      </c>
      <c r="M473" t="str">
        <f t="shared" si="7"/>
        <v>202073|00001234|00001234|2|15|O80.9|1</v>
      </c>
    </row>
    <row r="474" spans="2:13" x14ac:dyDescent="0.25">
      <c r="B474" s="7" t="s">
        <v>1240</v>
      </c>
      <c r="C474" s="4">
        <v>1</v>
      </c>
      <c r="E474">
        <v>202074</v>
      </c>
      <c r="F474" t="s">
        <v>2085</v>
      </c>
      <c r="G474" t="s">
        <v>2085</v>
      </c>
      <c r="H474">
        <v>2</v>
      </c>
      <c r="I474">
        <v>15</v>
      </c>
      <c r="J474" s="7" t="s">
        <v>998</v>
      </c>
      <c r="K474" s="4">
        <v>1</v>
      </c>
      <c r="M474" t="str">
        <f t="shared" si="7"/>
        <v>202074|00001234|00001234|2|15|O82.0|1</v>
      </c>
    </row>
    <row r="475" spans="2:13" x14ac:dyDescent="0.25">
      <c r="B475" s="7" t="s">
        <v>99</v>
      </c>
      <c r="C475" s="4">
        <v>1</v>
      </c>
      <c r="E475">
        <v>202075</v>
      </c>
      <c r="F475" t="s">
        <v>2085</v>
      </c>
      <c r="G475" t="s">
        <v>2085</v>
      </c>
      <c r="H475">
        <v>2</v>
      </c>
      <c r="I475">
        <v>15</v>
      </c>
      <c r="J475" s="7" t="s">
        <v>1007</v>
      </c>
      <c r="K475" s="4">
        <v>1</v>
      </c>
      <c r="M475" t="str">
        <f t="shared" si="7"/>
        <v>202075|00001234|00001234|2|15|O92.7|1</v>
      </c>
    </row>
    <row r="476" spans="2:13" x14ac:dyDescent="0.25">
      <c r="B476" s="7" t="s">
        <v>1053</v>
      </c>
      <c r="C476" s="4">
        <v>1</v>
      </c>
      <c r="E476">
        <v>202076</v>
      </c>
      <c r="F476" t="s">
        <v>2085</v>
      </c>
      <c r="G476" t="s">
        <v>2085</v>
      </c>
      <c r="H476">
        <v>2</v>
      </c>
      <c r="I476">
        <v>15</v>
      </c>
      <c r="J476" s="7" t="s">
        <v>1009</v>
      </c>
      <c r="K476" s="4">
        <v>1</v>
      </c>
      <c r="M476" t="str">
        <f t="shared" si="7"/>
        <v>202076|00001234|00001234|2|15|O98.1|1</v>
      </c>
    </row>
    <row r="477" spans="2:13" x14ac:dyDescent="0.25">
      <c r="B477" s="7" t="s">
        <v>1056</v>
      </c>
      <c r="C477" s="4">
        <v>1</v>
      </c>
      <c r="E477">
        <v>202077</v>
      </c>
      <c r="F477" t="s">
        <v>2085</v>
      </c>
      <c r="G477" t="s">
        <v>2085</v>
      </c>
      <c r="H477">
        <v>2</v>
      </c>
      <c r="I477">
        <v>15</v>
      </c>
      <c r="J477" s="7" t="s">
        <v>1010</v>
      </c>
      <c r="K477" s="4">
        <v>1</v>
      </c>
      <c r="M477" t="str">
        <f t="shared" si="7"/>
        <v>202077|00001234|00001234|2|15|O98.2|1</v>
      </c>
    </row>
    <row r="478" spans="2:13" x14ac:dyDescent="0.25">
      <c r="B478" s="7" t="s">
        <v>290</v>
      </c>
      <c r="C478" s="4">
        <v>1</v>
      </c>
      <c r="E478">
        <v>202078</v>
      </c>
      <c r="F478" t="s">
        <v>2085</v>
      </c>
      <c r="G478" t="s">
        <v>2085</v>
      </c>
      <c r="H478">
        <v>2</v>
      </c>
      <c r="I478">
        <v>15</v>
      </c>
      <c r="J478" s="7" t="s">
        <v>1011</v>
      </c>
      <c r="K478" s="4">
        <v>1</v>
      </c>
      <c r="M478" t="str">
        <f t="shared" si="7"/>
        <v>202078|00001234|00001234|2|15|O98.3|1</v>
      </c>
    </row>
    <row r="479" spans="2:13" x14ac:dyDescent="0.25">
      <c r="B479" s="7" t="s">
        <v>1066</v>
      </c>
      <c r="C479" s="4">
        <v>1</v>
      </c>
      <c r="E479">
        <v>202079</v>
      </c>
      <c r="F479" t="s">
        <v>2085</v>
      </c>
      <c r="G479" t="s">
        <v>2085</v>
      </c>
      <c r="H479">
        <v>2</v>
      </c>
      <c r="I479">
        <v>15</v>
      </c>
      <c r="J479" s="7" t="s">
        <v>1012</v>
      </c>
      <c r="K479" s="4">
        <v>1</v>
      </c>
      <c r="M479" t="str">
        <f t="shared" si="7"/>
        <v>202079|00001234|00001234|2|15|O98.4|1</v>
      </c>
    </row>
    <row r="480" spans="2:13" x14ac:dyDescent="0.25">
      <c r="B480" s="7" t="s">
        <v>1068</v>
      </c>
      <c r="C480" s="4">
        <v>1</v>
      </c>
      <c r="E480">
        <v>202080</v>
      </c>
      <c r="F480" t="s">
        <v>2085</v>
      </c>
      <c r="G480" t="s">
        <v>2085</v>
      </c>
      <c r="H480">
        <v>2</v>
      </c>
      <c r="I480">
        <v>15</v>
      </c>
      <c r="J480" s="7" t="s">
        <v>1014</v>
      </c>
      <c r="K480" s="4">
        <v>1</v>
      </c>
      <c r="M480" t="str">
        <f t="shared" si="7"/>
        <v>202080|00001234|00001234|2|15|O98.6|1</v>
      </c>
    </row>
    <row r="481" spans="2:13" x14ac:dyDescent="0.25">
      <c r="B481" s="7" t="s">
        <v>1078</v>
      </c>
      <c r="C481" s="4">
        <v>1</v>
      </c>
      <c r="E481">
        <v>202081</v>
      </c>
      <c r="F481" t="s">
        <v>2085</v>
      </c>
      <c r="G481" t="s">
        <v>2085</v>
      </c>
      <c r="H481">
        <v>2</v>
      </c>
      <c r="I481">
        <v>15</v>
      </c>
      <c r="J481" s="7" t="s">
        <v>1018</v>
      </c>
      <c r="K481" s="4">
        <v>1</v>
      </c>
      <c r="M481" t="str">
        <f t="shared" si="7"/>
        <v>202081|00001234|00001234|2|15|O99.1|1</v>
      </c>
    </row>
    <row r="482" spans="2:13" x14ac:dyDescent="0.25">
      <c r="B482" s="7" t="s">
        <v>1079</v>
      </c>
      <c r="C482" s="4">
        <v>1</v>
      </c>
      <c r="E482">
        <v>202082</v>
      </c>
      <c r="F482" t="s">
        <v>2085</v>
      </c>
      <c r="G482" t="s">
        <v>2085</v>
      </c>
      <c r="H482">
        <v>2</v>
      </c>
      <c r="I482">
        <v>15</v>
      </c>
      <c r="J482" s="7" t="s">
        <v>301</v>
      </c>
      <c r="K482" s="4">
        <v>1</v>
      </c>
      <c r="M482" t="str">
        <f t="shared" si="7"/>
        <v>202082|00001234|00001234|2|15|O99.3|1</v>
      </c>
    </row>
    <row r="483" spans="2:13" x14ac:dyDescent="0.25">
      <c r="B483" s="7" t="s">
        <v>173</v>
      </c>
      <c r="C483" s="4">
        <v>1</v>
      </c>
      <c r="E483">
        <v>202083</v>
      </c>
      <c r="F483" t="s">
        <v>2085</v>
      </c>
      <c r="G483" t="s">
        <v>2085</v>
      </c>
      <c r="H483">
        <v>2</v>
      </c>
      <c r="I483">
        <v>15</v>
      </c>
      <c r="J483" s="7" t="s">
        <v>1023</v>
      </c>
      <c r="K483" s="4">
        <v>1</v>
      </c>
      <c r="M483" t="str">
        <f t="shared" si="7"/>
        <v>202083|00001234|00001234|2|15|O99.7|1</v>
      </c>
    </row>
    <row r="484" spans="2:13" x14ac:dyDescent="0.25">
      <c r="B484" s="7" t="s">
        <v>125</v>
      </c>
      <c r="C484" s="4">
        <v>1</v>
      </c>
      <c r="E484">
        <v>202084</v>
      </c>
      <c r="F484" t="s">
        <v>2085</v>
      </c>
      <c r="G484" t="s">
        <v>2085</v>
      </c>
      <c r="H484">
        <v>2</v>
      </c>
      <c r="I484">
        <v>15</v>
      </c>
      <c r="J484" s="7" t="s">
        <v>1025</v>
      </c>
      <c r="K484" s="4">
        <v>1</v>
      </c>
      <c r="M484" t="str">
        <f t="shared" si="7"/>
        <v>202084|00001234|00001234|2|15|P54.6|1</v>
      </c>
    </row>
    <row r="485" spans="2:13" x14ac:dyDescent="0.25">
      <c r="B485" s="7" t="s">
        <v>1082</v>
      </c>
      <c r="C485" s="4">
        <v>1</v>
      </c>
      <c r="E485">
        <v>202085</v>
      </c>
      <c r="F485" t="s">
        <v>2085</v>
      </c>
      <c r="G485" t="s">
        <v>2085</v>
      </c>
      <c r="H485">
        <v>2</v>
      </c>
      <c r="I485">
        <v>15</v>
      </c>
      <c r="J485" s="7" t="s">
        <v>1026</v>
      </c>
      <c r="K485" s="4">
        <v>1</v>
      </c>
      <c r="M485" t="str">
        <f t="shared" si="7"/>
        <v>202085|00001234|00001234|2|15|Q50.0|1</v>
      </c>
    </row>
    <row r="486" spans="2:13" x14ac:dyDescent="0.25">
      <c r="B486" s="7" t="s">
        <v>1083</v>
      </c>
      <c r="C486" s="4">
        <v>1</v>
      </c>
      <c r="E486">
        <v>202086</v>
      </c>
      <c r="F486" t="s">
        <v>2085</v>
      </c>
      <c r="G486" t="s">
        <v>2085</v>
      </c>
      <c r="H486">
        <v>2</v>
      </c>
      <c r="I486">
        <v>15</v>
      </c>
      <c r="J486" s="7" t="s">
        <v>1027</v>
      </c>
      <c r="K486" s="4">
        <v>1</v>
      </c>
      <c r="M486" t="str">
        <f t="shared" si="7"/>
        <v>202086|00001234|00001234|2|15|Q50.1|1</v>
      </c>
    </row>
    <row r="487" spans="2:13" x14ac:dyDescent="0.25">
      <c r="B487" s="7" t="s">
        <v>1084</v>
      </c>
      <c r="C487" s="4">
        <v>1</v>
      </c>
      <c r="E487">
        <v>202087</v>
      </c>
      <c r="F487" t="s">
        <v>2085</v>
      </c>
      <c r="G487" t="s">
        <v>2085</v>
      </c>
      <c r="H487">
        <v>2</v>
      </c>
      <c r="I487">
        <v>15</v>
      </c>
      <c r="J487" s="7" t="s">
        <v>1028</v>
      </c>
      <c r="K487" s="4">
        <v>1</v>
      </c>
      <c r="M487" t="str">
        <f t="shared" si="7"/>
        <v>202087|00001234|00001234|2|15|Q50.2|1</v>
      </c>
    </row>
    <row r="488" spans="2:13" x14ac:dyDescent="0.25">
      <c r="B488" s="7" t="s">
        <v>1156</v>
      </c>
      <c r="C488" s="4">
        <v>1</v>
      </c>
      <c r="E488">
        <v>202088</v>
      </c>
      <c r="F488" t="s">
        <v>2085</v>
      </c>
      <c r="G488" t="s">
        <v>2085</v>
      </c>
      <c r="H488">
        <v>2</v>
      </c>
      <c r="I488">
        <v>15</v>
      </c>
      <c r="J488" s="7" t="s">
        <v>1030</v>
      </c>
      <c r="K488" s="4">
        <v>1</v>
      </c>
      <c r="M488" t="str">
        <f t="shared" si="7"/>
        <v>202088|00001234|00001234|2|15|Q50.4|1</v>
      </c>
    </row>
    <row r="489" spans="2:13" x14ac:dyDescent="0.25">
      <c r="B489" s="7" t="s">
        <v>1166</v>
      </c>
      <c r="C489" s="4">
        <v>1</v>
      </c>
      <c r="E489">
        <v>202089</v>
      </c>
      <c r="F489" t="s">
        <v>2085</v>
      </c>
      <c r="G489" t="s">
        <v>2085</v>
      </c>
      <c r="H489">
        <v>2</v>
      </c>
      <c r="I489">
        <v>15</v>
      </c>
      <c r="J489" s="7" t="s">
        <v>1032</v>
      </c>
      <c r="K489" s="4">
        <v>1</v>
      </c>
      <c r="M489" t="str">
        <f t="shared" si="7"/>
        <v>202089|00001234|00001234|2|15|Q50.6|1</v>
      </c>
    </row>
    <row r="490" spans="2:13" x14ac:dyDescent="0.25">
      <c r="B490" s="7" t="s">
        <v>1178</v>
      </c>
      <c r="C490" s="4">
        <v>1</v>
      </c>
      <c r="E490">
        <v>202090</v>
      </c>
      <c r="F490" t="s">
        <v>2085</v>
      </c>
      <c r="G490" t="s">
        <v>2085</v>
      </c>
      <c r="H490">
        <v>2</v>
      </c>
      <c r="I490">
        <v>15</v>
      </c>
      <c r="J490" s="7" t="s">
        <v>1033</v>
      </c>
      <c r="K490" s="4">
        <v>1</v>
      </c>
      <c r="M490" t="str">
        <f t="shared" si="7"/>
        <v>202090|00001234|00001234|2|15|Q51.0|1</v>
      </c>
    </row>
    <row r="491" spans="2:13" x14ac:dyDescent="0.25">
      <c r="B491" s="7" t="s">
        <v>1190</v>
      </c>
      <c r="C491" s="4">
        <v>1</v>
      </c>
      <c r="E491">
        <v>202091</v>
      </c>
      <c r="F491" t="s">
        <v>2085</v>
      </c>
      <c r="G491" t="s">
        <v>2085</v>
      </c>
      <c r="H491">
        <v>2</v>
      </c>
      <c r="I491">
        <v>15</v>
      </c>
      <c r="J491" s="7" t="s">
        <v>1043</v>
      </c>
      <c r="K491" s="4">
        <v>1</v>
      </c>
      <c r="M491" t="str">
        <f t="shared" si="7"/>
        <v>202091|00001234|00001234|2|15|Q52.0|1</v>
      </c>
    </row>
    <row r="492" spans="2:13" x14ac:dyDescent="0.25">
      <c r="B492" s="7" t="s">
        <v>1203</v>
      </c>
      <c r="C492" s="4">
        <v>1</v>
      </c>
      <c r="E492">
        <v>202092</v>
      </c>
      <c r="F492" t="s">
        <v>2085</v>
      </c>
      <c r="G492" t="s">
        <v>2085</v>
      </c>
      <c r="H492">
        <v>2</v>
      </c>
      <c r="I492">
        <v>15</v>
      </c>
      <c r="J492" s="7" t="s">
        <v>1046</v>
      </c>
      <c r="K492" s="4">
        <v>1</v>
      </c>
      <c r="M492" t="str">
        <f t="shared" si="7"/>
        <v>202092|00001234|00001234|2|15|Q52.3|1</v>
      </c>
    </row>
    <row r="493" spans="2:13" x14ac:dyDescent="0.25">
      <c r="B493" s="7" t="s">
        <v>1206</v>
      </c>
      <c r="C493" s="4">
        <v>1</v>
      </c>
      <c r="E493">
        <v>202093</v>
      </c>
      <c r="F493" t="s">
        <v>2085</v>
      </c>
      <c r="G493" t="s">
        <v>2085</v>
      </c>
      <c r="H493">
        <v>2</v>
      </c>
      <c r="I493">
        <v>15</v>
      </c>
      <c r="J493" s="7" t="s">
        <v>944</v>
      </c>
      <c r="K493" s="4">
        <v>1</v>
      </c>
      <c r="M493" t="str">
        <f t="shared" si="7"/>
        <v>202093|00001234|00001234|2|15|Q97.2|1</v>
      </c>
    </row>
    <row r="494" spans="2:13" x14ac:dyDescent="0.25">
      <c r="B494" s="7" t="s">
        <v>1207</v>
      </c>
      <c r="C494" s="4">
        <v>1</v>
      </c>
      <c r="E494">
        <v>202094</v>
      </c>
      <c r="F494" t="s">
        <v>2085</v>
      </c>
      <c r="G494" t="s">
        <v>2085</v>
      </c>
      <c r="H494">
        <v>2</v>
      </c>
      <c r="I494">
        <v>15</v>
      </c>
      <c r="J494" s="7" t="s">
        <v>946</v>
      </c>
      <c r="K494" s="4">
        <v>1</v>
      </c>
      <c r="M494" t="str">
        <f t="shared" si="7"/>
        <v>202094|00001234|00001234|2|15|Q97.8|1</v>
      </c>
    </row>
    <row r="495" spans="2:13" x14ac:dyDescent="0.25">
      <c r="B495" s="7" t="s">
        <v>1209</v>
      </c>
      <c r="C495" s="4">
        <v>1</v>
      </c>
      <c r="E495">
        <v>202095</v>
      </c>
      <c r="F495" t="s">
        <v>2085</v>
      </c>
      <c r="G495" t="s">
        <v>2085</v>
      </c>
      <c r="H495">
        <v>2</v>
      </c>
      <c r="I495">
        <v>15</v>
      </c>
      <c r="J495" s="7" t="s">
        <v>949</v>
      </c>
      <c r="K495" s="4">
        <v>1</v>
      </c>
      <c r="M495" t="str">
        <f t="shared" si="7"/>
        <v>202095|00001234|00001234|2|15|R87.1|1</v>
      </c>
    </row>
    <row r="496" spans="2:13" x14ac:dyDescent="0.25">
      <c r="B496" s="7" t="s">
        <v>11</v>
      </c>
      <c r="C496" s="4">
        <v>1</v>
      </c>
      <c r="E496">
        <v>202096</v>
      </c>
      <c r="F496" t="s">
        <v>2085</v>
      </c>
      <c r="G496" t="s">
        <v>2085</v>
      </c>
      <c r="H496">
        <v>2</v>
      </c>
      <c r="I496">
        <v>15</v>
      </c>
      <c r="J496" s="7" t="s">
        <v>957</v>
      </c>
      <c r="K496" s="4">
        <v>1</v>
      </c>
      <c r="M496" t="str">
        <f t="shared" si="7"/>
        <v>202096|00001234|00001234|2|15|R87.9|1</v>
      </c>
    </row>
    <row r="497" spans="2:13" x14ac:dyDescent="0.25">
      <c r="B497" s="7" t="s">
        <v>9</v>
      </c>
      <c r="C497" s="4">
        <v>1</v>
      </c>
      <c r="E497">
        <v>202097</v>
      </c>
      <c r="F497" t="s">
        <v>2085</v>
      </c>
      <c r="G497" t="s">
        <v>2085</v>
      </c>
      <c r="H497">
        <v>2</v>
      </c>
      <c r="I497">
        <v>15</v>
      </c>
      <c r="J497" s="7" t="s">
        <v>961</v>
      </c>
      <c r="K497" s="4">
        <v>1</v>
      </c>
      <c r="M497" t="str">
        <f t="shared" si="7"/>
        <v>202097|00001234|00001234|2|15|S37.6|1</v>
      </c>
    </row>
    <row r="498" spans="2:13" x14ac:dyDescent="0.25">
      <c r="B498" s="7" t="s">
        <v>10</v>
      </c>
      <c r="C498" s="4">
        <v>2</v>
      </c>
      <c r="E498">
        <v>202098</v>
      </c>
      <c r="F498" t="s">
        <v>2085</v>
      </c>
      <c r="G498" t="s">
        <v>2085</v>
      </c>
      <c r="H498">
        <v>2</v>
      </c>
      <c r="I498">
        <v>15</v>
      </c>
      <c r="J498" s="7" t="s">
        <v>966</v>
      </c>
      <c r="K498" s="4">
        <v>1</v>
      </c>
      <c r="M498" t="str">
        <f t="shared" si="7"/>
        <v>202098|00001234|00001234|2|15|Y76.1|1</v>
      </c>
    </row>
    <row r="499" spans="2:13" x14ac:dyDescent="0.25">
      <c r="B499" s="7" t="s">
        <v>85</v>
      </c>
      <c r="C499" s="4">
        <v>1</v>
      </c>
      <c r="E499">
        <v>202099</v>
      </c>
      <c r="F499" t="s">
        <v>2085</v>
      </c>
      <c r="G499" t="s">
        <v>2085</v>
      </c>
      <c r="H499">
        <v>2</v>
      </c>
      <c r="I499">
        <v>15</v>
      </c>
      <c r="J499" s="7" t="s">
        <v>203</v>
      </c>
      <c r="K499" s="4">
        <v>1</v>
      </c>
      <c r="M499" t="str">
        <f t="shared" si="7"/>
        <v>202099|00001234|00001234|2|15|Z01.4|1</v>
      </c>
    </row>
    <row r="500" spans="2:13" x14ac:dyDescent="0.25">
      <c r="B500" s="7" t="s">
        <v>8</v>
      </c>
      <c r="C500" s="4">
        <v>3</v>
      </c>
      <c r="E500">
        <v>202100</v>
      </c>
      <c r="F500" t="s">
        <v>2085</v>
      </c>
      <c r="G500" t="s">
        <v>2085</v>
      </c>
      <c r="H500">
        <v>2</v>
      </c>
      <c r="I500">
        <v>15</v>
      </c>
      <c r="J500" s="7" t="s">
        <v>1096</v>
      </c>
      <c r="K500" s="4">
        <v>1</v>
      </c>
      <c r="M500" t="str">
        <f t="shared" si="7"/>
        <v>202100|00001234|00001234|2|15|Z02.2|1</v>
      </c>
    </row>
    <row r="501" spans="2:13" x14ac:dyDescent="0.25">
      <c r="B501" s="7" t="s">
        <v>72</v>
      </c>
      <c r="C501" s="4">
        <v>1</v>
      </c>
      <c r="E501">
        <v>202101</v>
      </c>
      <c r="F501" t="s">
        <v>2085</v>
      </c>
      <c r="G501" t="s">
        <v>2085</v>
      </c>
      <c r="H501">
        <v>2</v>
      </c>
      <c r="I501">
        <v>15</v>
      </c>
      <c r="J501" s="7" t="s">
        <v>1098</v>
      </c>
      <c r="K501" s="4">
        <v>1</v>
      </c>
      <c r="M501" t="str">
        <f t="shared" si="7"/>
        <v>202101|00001234|00001234|2|15|Z02.4|1</v>
      </c>
    </row>
    <row r="502" spans="2:13" x14ac:dyDescent="0.25">
      <c r="B502" s="7" t="s">
        <v>989</v>
      </c>
      <c r="C502" s="4">
        <v>1</v>
      </c>
      <c r="E502">
        <v>202102</v>
      </c>
      <c r="F502" t="s">
        <v>2085</v>
      </c>
      <c r="G502" t="s">
        <v>2085</v>
      </c>
      <c r="H502">
        <v>2</v>
      </c>
      <c r="I502">
        <v>15</v>
      </c>
      <c r="J502" s="7" t="s">
        <v>1101</v>
      </c>
      <c r="K502" s="4">
        <v>1</v>
      </c>
      <c r="M502" t="str">
        <f t="shared" si="7"/>
        <v>202102|00001234|00001234|2|15|Z02.7|1</v>
      </c>
    </row>
    <row r="503" spans="2:13" x14ac:dyDescent="0.25">
      <c r="B503" s="7" t="s">
        <v>991</v>
      </c>
      <c r="C503" s="4">
        <v>1</v>
      </c>
      <c r="E503">
        <v>202103</v>
      </c>
      <c r="F503" t="s">
        <v>2085</v>
      </c>
      <c r="G503" t="s">
        <v>2085</v>
      </c>
      <c r="H503">
        <v>2</v>
      </c>
      <c r="I503">
        <v>15</v>
      </c>
      <c r="J503" s="7" t="s">
        <v>1107</v>
      </c>
      <c r="K503" s="4">
        <v>1</v>
      </c>
      <c r="M503" t="str">
        <f t="shared" si="7"/>
        <v>202103|00001234|00001234|2|15|Z10.2|1</v>
      </c>
    </row>
    <row r="504" spans="2:13" x14ac:dyDescent="0.25">
      <c r="B504" s="7" t="s">
        <v>998</v>
      </c>
      <c r="C504" s="4">
        <v>1</v>
      </c>
      <c r="E504">
        <v>202104</v>
      </c>
      <c r="F504" t="s">
        <v>2085</v>
      </c>
      <c r="G504" t="s">
        <v>2085</v>
      </c>
      <c r="H504">
        <v>2</v>
      </c>
      <c r="I504">
        <v>15</v>
      </c>
      <c r="J504" s="7" t="s">
        <v>1108</v>
      </c>
      <c r="K504" s="4">
        <v>1</v>
      </c>
      <c r="M504" t="str">
        <f t="shared" si="7"/>
        <v>202104|00001234|00001234|2|15|Z10.3|1</v>
      </c>
    </row>
    <row r="505" spans="2:13" x14ac:dyDescent="0.25">
      <c r="B505" s="7" t="s">
        <v>1007</v>
      </c>
      <c r="C505" s="4">
        <v>1</v>
      </c>
      <c r="E505">
        <v>202105</v>
      </c>
      <c r="F505" t="s">
        <v>2085</v>
      </c>
      <c r="G505" t="s">
        <v>2085</v>
      </c>
      <c r="H505">
        <v>2</v>
      </c>
      <c r="I505">
        <v>15</v>
      </c>
      <c r="J505" s="7" t="s">
        <v>1112</v>
      </c>
      <c r="K505" s="4">
        <v>1</v>
      </c>
      <c r="M505" t="str">
        <f t="shared" si="7"/>
        <v>202105|00001234|00001234|2|15|Z11.2|1</v>
      </c>
    </row>
    <row r="506" spans="2:13" x14ac:dyDescent="0.25">
      <c r="B506" s="7" t="s">
        <v>1009</v>
      </c>
      <c r="C506" s="4">
        <v>1</v>
      </c>
      <c r="E506">
        <v>202106</v>
      </c>
      <c r="F506" t="s">
        <v>2085</v>
      </c>
      <c r="G506" t="s">
        <v>2085</v>
      </c>
      <c r="H506">
        <v>2</v>
      </c>
      <c r="I506">
        <v>15</v>
      </c>
      <c r="J506" s="7" t="s">
        <v>1116</v>
      </c>
      <c r="K506" s="4">
        <v>1</v>
      </c>
      <c r="M506" t="str">
        <f t="shared" si="7"/>
        <v>202106|00001234|00001234|2|15|Z11.6|1</v>
      </c>
    </row>
    <row r="507" spans="2:13" x14ac:dyDescent="0.25">
      <c r="B507" s="7" t="s">
        <v>1010</v>
      </c>
      <c r="C507" s="4">
        <v>1</v>
      </c>
      <c r="E507">
        <v>202107</v>
      </c>
      <c r="F507" t="s">
        <v>2085</v>
      </c>
      <c r="G507" t="s">
        <v>2085</v>
      </c>
      <c r="H507">
        <v>2</v>
      </c>
      <c r="I507">
        <v>15</v>
      </c>
      <c r="J507" s="7" t="s">
        <v>1118</v>
      </c>
      <c r="K507" s="4">
        <v>1</v>
      </c>
      <c r="M507" t="str">
        <f t="shared" si="7"/>
        <v>202107|00001234|00001234|2|15|Z11.9|1</v>
      </c>
    </row>
    <row r="508" spans="2:13" x14ac:dyDescent="0.25">
      <c r="B508" s="7" t="s">
        <v>1011</v>
      </c>
      <c r="C508" s="4">
        <v>1</v>
      </c>
      <c r="E508">
        <v>202108</v>
      </c>
      <c r="F508" t="s">
        <v>2085</v>
      </c>
      <c r="G508" t="s">
        <v>2085</v>
      </c>
      <c r="H508">
        <v>2</v>
      </c>
      <c r="I508">
        <v>15</v>
      </c>
      <c r="J508" s="7" t="s">
        <v>971</v>
      </c>
      <c r="K508" s="4">
        <v>1</v>
      </c>
      <c r="M508" t="str">
        <f t="shared" si="7"/>
        <v>202108|00001234|00001234|2|15|Z30.5|1</v>
      </c>
    </row>
    <row r="509" spans="2:13" x14ac:dyDescent="0.25">
      <c r="B509" s="7" t="s">
        <v>1012</v>
      </c>
      <c r="C509" s="4">
        <v>1</v>
      </c>
      <c r="E509">
        <v>202109</v>
      </c>
      <c r="F509" t="s">
        <v>2085</v>
      </c>
      <c r="G509" t="s">
        <v>2085</v>
      </c>
      <c r="H509">
        <v>2</v>
      </c>
      <c r="I509">
        <v>15</v>
      </c>
      <c r="J509" s="7" t="s">
        <v>974</v>
      </c>
      <c r="K509" s="4">
        <v>1</v>
      </c>
      <c r="M509" t="str">
        <f t="shared" si="7"/>
        <v>202109|00001234|00001234|2|15|Z34.9|1</v>
      </c>
    </row>
    <row r="510" spans="2:13" x14ac:dyDescent="0.25">
      <c r="B510" s="7" t="s">
        <v>1014</v>
      </c>
      <c r="C510" s="4">
        <v>1</v>
      </c>
      <c r="E510">
        <v>202110</v>
      </c>
      <c r="F510" t="s">
        <v>2085</v>
      </c>
      <c r="G510" t="s">
        <v>2085</v>
      </c>
      <c r="H510">
        <v>2</v>
      </c>
      <c r="I510">
        <v>15</v>
      </c>
      <c r="J510" s="7" t="s">
        <v>976</v>
      </c>
      <c r="K510" s="4">
        <v>1</v>
      </c>
      <c r="M510" t="str">
        <f t="shared" si="7"/>
        <v>202110|00001234|00001234|2|15|Z35.4|1</v>
      </c>
    </row>
    <row r="511" spans="2:13" x14ac:dyDescent="0.25">
      <c r="B511" s="7" t="s">
        <v>1018</v>
      </c>
      <c r="C511" s="4">
        <v>1</v>
      </c>
      <c r="E511">
        <v>202111</v>
      </c>
      <c r="F511" t="s">
        <v>2085</v>
      </c>
      <c r="G511" t="s">
        <v>2085</v>
      </c>
      <c r="H511">
        <v>2</v>
      </c>
      <c r="I511">
        <v>15</v>
      </c>
      <c r="J511" s="7" t="s">
        <v>981</v>
      </c>
      <c r="K511" s="4">
        <v>1</v>
      </c>
      <c r="M511" t="str">
        <f t="shared" si="7"/>
        <v>202111|00001234|00001234|2|15|Z36.2|1</v>
      </c>
    </row>
    <row r="512" spans="2:13" x14ac:dyDescent="0.25">
      <c r="B512" s="7" t="s">
        <v>301</v>
      </c>
      <c r="C512" s="4">
        <v>1</v>
      </c>
      <c r="E512">
        <v>202112</v>
      </c>
      <c r="F512" t="s">
        <v>2085</v>
      </c>
      <c r="G512" t="s">
        <v>2085</v>
      </c>
      <c r="H512">
        <v>2</v>
      </c>
      <c r="I512">
        <v>15</v>
      </c>
      <c r="J512" s="7" t="s">
        <v>309</v>
      </c>
      <c r="K512" s="4">
        <v>1</v>
      </c>
      <c r="M512" t="str">
        <f t="shared" si="7"/>
        <v>202112|00001234|00001234|2|15|Z39.0|1</v>
      </c>
    </row>
    <row r="513" spans="2:13" x14ac:dyDescent="0.25">
      <c r="B513" s="7" t="s">
        <v>1023</v>
      </c>
      <c r="C513" s="4">
        <v>1</v>
      </c>
      <c r="E513">
        <v>202113</v>
      </c>
      <c r="F513" t="s">
        <v>2085</v>
      </c>
      <c r="G513" t="s">
        <v>2085</v>
      </c>
      <c r="H513">
        <v>2</v>
      </c>
      <c r="I513">
        <v>15</v>
      </c>
      <c r="J513" s="7" t="s">
        <v>304</v>
      </c>
      <c r="K513" s="4">
        <v>1</v>
      </c>
      <c r="M513" t="str">
        <f t="shared" si="7"/>
        <v>202113|00001234|00001234|2|15|Z39.1|1</v>
      </c>
    </row>
    <row r="514" spans="2:13" x14ac:dyDescent="0.25">
      <c r="B514" s="7" t="s">
        <v>1025</v>
      </c>
      <c r="C514" s="4">
        <v>1</v>
      </c>
      <c r="E514">
        <v>202114</v>
      </c>
      <c r="F514" t="s">
        <v>2085</v>
      </c>
      <c r="G514" t="s">
        <v>2085</v>
      </c>
      <c r="H514">
        <v>2</v>
      </c>
      <c r="I514">
        <v>15</v>
      </c>
      <c r="J514" s="7" t="s">
        <v>273</v>
      </c>
      <c r="K514" s="4">
        <v>1</v>
      </c>
      <c r="M514" t="str">
        <f t="shared" si="7"/>
        <v>202114|00001234|00001234|2|15|Z39.2|1</v>
      </c>
    </row>
    <row r="515" spans="2:13" x14ac:dyDescent="0.25">
      <c r="B515" s="7" t="s">
        <v>1026</v>
      </c>
      <c r="C515" s="4">
        <v>1</v>
      </c>
      <c r="E515">
        <v>202115</v>
      </c>
      <c r="F515" t="s">
        <v>2085</v>
      </c>
      <c r="G515" t="s">
        <v>2085</v>
      </c>
      <c r="H515">
        <v>2</v>
      </c>
      <c r="I515">
        <v>15</v>
      </c>
      <c r="J515" s="7" t="s">
        <v>987</v>
      </c>
      <c r="K515" s="4">
        <v>1</v>
      </c>
      <c r="M515" t="str">
        <f t="shared" si="7"/>
        <v>202115|00001234|00001234|2|15|Z43.7|1</v>
      </c>
    </row>
    <row r="516" spans="2:13" x14ac:dyDescent="0.25">
      <c r="B516" s="7" t="s">
        <v>1027</v>
      </c>
      <c r="C516" s="4">
        <v>1</v>
      </c>
      <c r="J516" s="6"/>
      <c r="K516" s="4"/>
    </row>
    <row r="517" spans="2:13" x14ac:dyDescent="0.25">
      <c r="B517" s="7" t="s">
        <v>1028</v>
      </c>
      <c r="C517" s="4">
        <v>1</v>
      </c>
    </row>
    <row r="518" spans="2:13" x14ac:dyDescent="0.25">
      <c r="B518" s="7" t="s">
        <v>1030</v>
      </c>
      <c r="C518" s="4">
        <v>1</v>
      </c>
    </row>
    <row r="519" spans="2:13" x14ac:dyDescent="0.25">
      <c r="B519" s="7" t="s">
        <v>1032</v>
      </c>
      <c r="C519" s="4">
        <v>1</v>
      </c>
    </row>
    <row r="520" spans="2:13" x14ac:dyDescent="0.25">
      <c r="B520" s="7" t="s">
        <v>1033</v>
      </c>
      <c r="C520" s="4">
        <v>1</v>
      </c>
    </row>
    <row r="521" spans="2:13" x14ac:dyDescent="0.25">
      <c r="B521" s="7" t="s">
        <v>1043</v>
      </c>
      <c r="C521" s="4">
        <v>1</v>
      </c>
    </row>
    <row r="522" spans="2:13" x14ac:dyDescent="0.25">
      <c r="B522" s="7" t="s">
        <v>1046</v>
      </c>
      <c r="C522" s="4">
        <v>1</v>
      </c>
    </row>
    <row r="523" spans="2:13" x14ac:dyDescent="0.25">
      <c r="B523" s="7" t="s">
        <v>944</v>
      </c>
      <c r="C523" s="4">
        <v>1</v>
      </c>
    </row>
    <row r="524" spans="2:13" x14ac:dyDescent="0.25">
      <c r="B524" s="7" t="s">
        <v>946</v>
      </c>
      <c r="C524" s="4">
        <v>1</v>
      </c>
    </row>
    <row r="525" spans="2:13" x14ac:dyDescent="0.25">
      <c r="B525" s="7" t="s">
        <v>949</v>
      </c>
      <c r="C525" s="4">
        <v>1</v>
      </c>
    </row>
    <row r="526" spans="2:13" x14ac:dyDescent="0.25">
      <c r="B526" s="7" t="s">
        <v>957</v>
      </c>
      <c r="C526" s="4">
        <v>1</v>
      </c>
    </row>
    <row r="527" spans="2:13" x14ac:dyDescent="0.25">
      <c r="B527" s="7" t="s">
        <v>961</v>
      </c>
      <c r="C527" s="4">
        <v>1</v>
      </c>
    </row>
    <row r="528" spans="2:13" x14ac:dyDescent="0.25">
      <c r="B528" s="7" t="s">
        <v>966</v>
      </c>
      <c r="C528" s="4">
        <v>1</v>
      </c>
    </row>
    <row r="529" spans="2:3" x14ac:dyDescent="0.25">
      <c r="B529" s="7" t="s">
        <v>203</v>
      </c>
      <c r="C529" s="4">
        <v>1</v>
      </c>
    </row>
    <row r="530" spans="2:3" x14ac:dyDescent="0.25">
      <c r="B530" s="7" t="s">
        <v>1096</v>
      </c>
      <c r="C530" s="4">
        <v>1</v>
      </c>
    </row>
    <row r="531" spans="2:3" x14ac:dyDescent="0.25">
      <c r="B531" s="7" t="s">
        <v>1098</v>
      </c>
      <c r="C531" s="4">
        <v>1</v>
      </c>
    </row>
    <row r="532" spans="2:3" x14ac:dyDescent="0.25">
      <c r="B532" s="7" t="s">
        <v>1101</v>
      </c>
      <c r="C532" s="4">
        <v>1</v>
      </c>
    </row>
    <row r="533" spans="2:3" x14ac:dyDescent="0.25">
      <c r="B533" s="7" t="s">
        <v>1107</v>
      </c>
      <c r="C533" s="4">
        <v>1</v>
      </c>
    </row>
    <row r="534" spans="2:3" x14ac:dyDescent="0.25">
      <c r="B534" s="7" t="s">
        <v>1108</v>
      </c>
      <c r="C534" s="4">
        <v>1</v>
      </c>
    </row>
    <row r="535" spans="2:3" x14ac:dyDescent="0.25">
      <c r="B535" s="7" t="s">
        <v>1112</v>
      </c>
      <c r="C535" s="4">
        <v>1</v>
      </c>
    </row>
    <row r="536" spans="2:3" x14ac:dyDescent="0.25">
      <c r="B536" s="7" t="s">
        <v>1116</v>
      </c>
      <c r="C536" s="4">
        <v>1</v>
      </c>
    </row>
    <row r="537" spans="2:3" x14ac:dyDescent="0.25">
      <c r="B537" s="7" t="s">
        <v>1118</v>
      </c>
      <c r="C537" s="4">
        <v>1</v>
      </c>
    </row>
    <row r="538" spans="2:3" x14ac:dyDescent="0.25">
      <c r="B538" s="7" t="s">
        <v>971</v>
      </c>
      <c r="C538" s="4">
        <v>1</v>
      </c>
    </row>
    <row r="539" spans="2:3" x14ac:dyDescent="0.25">
      <c r="B539" s="7" t="s">
        <v>974</v>
      </c>
      <c r="C539" s="4">
        <v>1</v>
      </c>
    </row>
    <row r="540" spans="2:3" x14ac:dyDescent="0.25">
      <c r="B540" s="7" t="s">
        <v>976</v>
      </c>
      <c r="C540" s="4">
        <v>1</v>
      </c>
    </row>
    <row r="541" spans="2:3" x14ac:dyDescent="0.25">
      <c r="B541" s="7" t="s">
        <v>981</v>
      </c>
      <c r="C541" s="4">
        <v>1</v>
      </c>
    </row>
    <row r="542" spans="2:3" x14ac:dyDescent="0.25">
      <c r="B542" s="7" t="s">
        <v>309</v>
      </c>
      <c r="C542" s="4">
        <v>1</v>
      </c>
    </row>
    <row r="543" spans="2:3" x14ac:dyDescent="0.25">
      <c r="B543" s="7" t="s">
        <v>304</v>
      </c>
      <c r="C543" s="4">
        <v>1</v>
      </c>
    </row>
    <row r="544" spans="2:3" x14ac:dyDescent="0.25">
      <c r="B544" s="7" t="s">
        <v>273</v>
      </c>
      <c r="C544" s="4">
        <v>1</v>
      </c>
    </row>
    <row r="545" spans="2:3" x14ac:dyDescent="0.25">
      <c r="B545" s="7" t="s">
        <v>987</v>
      </c>
      <c r="C545" s="4">
        <v>1</v>
      </c>
    </row>
    <row r="546" spans="2:3" x14ac:dyDescent="0.25">
      <c r="B546" s="6" t="s">
        <v>938</v>
      </c>
      <c r="C546" s="4">
        <v>535</v>
      </c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D23" sqref="D23"/>
    </sheetView>
  </sheetViews>
  <sheetFormatPr baseColWidth="10" defaultRowHeight="15" x14ac:dyDescent="0.25"/>
  <cols>
    <col min="3" max="3" width="23.5703125" customWidth="1"/>
  </cols>
  <sheetData>
    <row r="2" spans="2:4" ht="15.75" x14ac:dyDescent="0.25">
      <c r="B2" s="43"/>
      <c r="C2" s="44" t="s">
        <v>2089</v>
      </c>
      <c r="D2" s="43" t="s">
        <v>2088</v>
      </c>
    </row>
    <row r="3" spans="2:4" x14ac:dyDescent="0.25">
      <c r="B3" s="45">
        <v>0</v>
      </c>
      <c r="C3" s="45" t="s">
        <v>2044</v>
      </c>
      <c r="D3" s="45">
        <v>1</v>
      </c>
    </row>
    <row r="4" spans="2:4" x14ac:dyDescent="0.25">
      <c r="B4" s="45">
        <v>1</v>
      </c>
      <c r="C4" s="45" t="s">
        <v>2045</v>
      </c>
      <c r="D4" s="45">
        <v>2</v>
      </c>
    </row>
    <row r="5" spans="2:4" x14ac:dyDescent="0.25">
      <c r="B5" s="45">
        <v>5</v>
      </c>
      <c r="C5" s="45" t="s">
        <v>2046</v>
      </c>
      <c r="D5" s="45">
        <v>3</v>
      </c>
    </row>
    <row r="6" spans="2:4" x14ac:dyDescent="0.25">
      <c r="B6" s="45">
        <v>10</v>
      </c>
      <c r="C6" s="45" t="s">
        <v>2047</v>
      </c>
      <c r="D6" s="45">
        <v>4</v>
      </c>
    </row>
    <row r="7" spans="2:4" x14ac:dyDescent="0.25">
      <c r="B7" s="45">
        <v>15</v>
      </c>
      <c r="C7" s="45" t="s">
        <v>2048</v>
      </c>
      <c r="D7" s="45">
        <v>5</v>
      </c>
    </row>
    <row r="8" spans="2:4" x14ac:dyDescent="0.25">
      <c r="B8" s="45">
        <v>20</v>
      </c>
      <c r="C8" s="45" t="s">
        <v>2049</v>
      </c>
      <c r="D8" s="45">
        <v>6</v>
      </c>
    </row>
    <row r="9" spans="2:4" x14ac:dyDescent="0.25">
      <c r="B9" s="45">
        <v>25</v>
      </c>
      <c r="C9" s="45" t="s">
        <v>2050</v>
      </c>
      <c r="D9" s="45">
        <v>7</v>
      </c>
    </row>
    <row r="10" spans="2:4" x14ac:dyDescent="0.25">
      <c r="B10" s="45">
        <v>30</v>
      </c>
      <c r="C10" s="45" t="s">
        <v>2051</v>
      </c>
      <c r="D10" s="45">
        <v>8</v>
      </c>
    </row>
    <row r="11" spans="2:4" x14ac:dyDescent="0.25">
      <c r="B11" s="45">
        <v>25</v>
      </c>
      <c r="C11" s="45" t="s">
        <v>2052</v>
      </c>
      <c r="D11" s="45">
        <v>9</v>
      </c>
    </row>
    <row r="12" spans="2:4" x14ac:dyDescent="0.25">
      <c r="B12" s="45">
        <v>40</v>
      </c>
      <c r="C12" s="45" t="s">
        <v>2053</v>
      </c>
      <c r="D12" s="45">
        <v>10</v>
      </c>
    </row>
    <row r="13" spans="2:4" x14ac:dyDescent="0.25">
      <c r="B13" s="45">
        <v>45</v>
      </c>
      <c r="C13" s="45" t="s">
        <v>2054</v>
      </c>
      <c r="D13" s="45">
        <v>11</v>
      </c>
    </row>
    <row r="14" spans="2:4" x14ac:dyDescent="0.25">
      <c r="B14" s="45">
        <v>50</v>
      </c>
      <c r="C14" s="45" t="s">
        <v>2055</v>
      </c>
      <c r="D14" s="45">
        <v>12</v>
      </c>
    </row>
    <row r="15" spans="2:4" x14ac:dyDescent="0.25">
      <c r="B15" s="45">
        <v>55</v>
      </c>
      <c r="C15" s="45" t="s">
        <v>2056</v>
      </c>
      <c r="D15" s="45">
        <v>13</v>
      </c>
    </row>
    <row r="16" spans="2:4" x14ac:dyDescent="0.25">
      <c r="B16" s="45">
        <v>60</v>
      </c>
      <c r="C16" s="45" t="s">
        <v>2057</v>
      </c>
      <c r="D16" s="45">
        <v>14</v>
      </c>
    </row>
    <row r="17" spans="2:4" x14ac:dyDescent="0.25">
      <c r="B17" s="45">
        <v>65</v>
      </c>
      <c r="C17" s="45" t="s">
        <v>2058</v>
      </c>
      <c r="D17" s="45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DataCExterna</vt:lpstr>
      <vt:lpstr>Tabla B1</vt:lpstr>
      <vt:lpstr>TabB2</vt:lpstr>
      <vt:lpstr>DataEmergencia</vt:lpstr>
      <vt:lpstr>TabC1</vt:lpstr>
      <vt:lpstr>TabC2</vt:lpstr>
      <vt:lpstr>edades</vt:lpstr>
      <vt:lpstr>DataEmergencia!data_cext</vt:lpstr>
      <vt:lpstr>data_cext</vt:lpstr>
      <vt:lpstr>DataEmergencia!DATA01</vt:lpstr>
      <vt:lpstr>DATA01</vt:lpstr>
      <vt:lpstr>DataEmergencia!UNO</vt:lpstr>
      <vt:lpstr>UNO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Rony Sosa Masias</cp:lastModifiedBy>
  <dcterms:created xsi:type="dcterms:W3CDTF">2011-08-01T14:22:18Z</dcterms:created>
  <dcterms:modified xsi:type="dcterms:W3CDTF">2016-11-25T22:15:04Z</dcterms:modified>
</cp:coreProperties>
</file>